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20475" windowHeight="9645"/>
  </bookViews>
  <sheets>
    <sheet name="C000240754_20170515_POST" sheetId="1" r:id="rId1"/>
  </sheets>
  <calcPr calcId="145621"/>
</workbook>
</file>

<file path=xl/calcChain.xml><?xml version="1.0" encoding="utf-8"?>
<calcChain xmlns="http://schemas.openxmlformats.org/spreadsheetml/2006/main">
  <c r="C228" i="1" l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<sst xmlns="http://schemas.openxmlformats.org/spreadsheetml/2006/main" count="917" uniqueCount="529">
  <si>
    <t>NO.</t>
  </si>
  <si>
    <t>類別</t>
  </si>
  <si>
    <t>物流編號</t>
  </si>
  <si>
    <t>收件人</t>
  </si>
  <si>
    <t>商品名稱</t>
  </si>
  <si>
    <t>數量</t>
  </si>
  <si>
    <t>備註</t>
  </si>
  <si>
    <t>體能測不過鐵人社</t>
  </si>
  <si>
    <t>瑞利企業健腳團</t>
  </si>
  <si>
    <t>圓山一起變強隊</t>
  </si>
  <si>
    <t>凱蒂寵物沙龍</t>
  </si>
  <si>
    <t>陸專-麒麟-94狂</t>
  </si>
  <si>
    <t>野孩子</t>
  </si>
  <si>
    <t>財多多請給香蕉隊</t>
  </si>
  <si>
    <t>海龍101快樂路跑團</t>
  </si>
  <si>
    <t>勇腳醫團</t>
  </si>
  <si>
    <t>六人</t>
  </si>
  <si>
    <t>中租越野慢跑隊</t>
  </si>
  <si>
    <t>WT_M-Power</t>
  </si>
  <si>
    <t>GMM勁愛造</t>
  </si>
  <si>
    <t>FUNNYRUN</t>
  </si>
  <si>
    <t>聽說沒在怕的</t>
  </si>
  <si>
    <t>魔神仔定向倶樂部</t>
  </si>
  <si>
    <t>饗桃跑家族</t>
  </si>
  <si>
    <t>鐵雞Wristforce</t>
  </si>
  <si>
    <t>頤昌建設</t>
  </si>
  <si>
    <t>歐洲隊</t>
  </si>
  <si>
    <t>噗嚨共亂跑團</t>
  </si>
  <si>
    <t>魂</t>
  </si>
  <si>
    <t>慢慢爬爬</t>
  </si>
  <si>
    <t>傳易堂</t>
  </si>
  <si>
    <t>飯團</t>
  </si>
  <si>
    <t>開心跑跳團</t>
  </si>
  <si>
    <t>跑枕頭山</t>
  </si>
  <si>
    <t>跑不動就用走的</t>
  </si>
  <si>
    <t>越野跑團</t>
  </si>
  <si>
    <t>越野越好玩</t>
  </si>
  <si>
    <t>越野軟腳蝦</t>
  </si>
  <si>
    <t>我哪有時間想名子</t>
  </si>
  <si>
    <t>軟腳蝦</t>
  </si>
  <si>
    <t>理工暖男</t>
  </si>
  <si>
    <t>淡紅隊</t>
  </si>
  <si>
    <t>彬彬跑跑</t>
  </si>
  <si>
    <t>迷野</t>
  </si>
  <si>
    <t>海賊路跑團</t>
  </si>
  <si>
    <t>海格斯</t>
  </si>
  <si>
    <t>挺酷越野跑</t>
  </si>
  <si>
    <t>哇哈哈散步團</t>
  </si>
  <si>
    <t>勇者無懼</t>
  </si>
  <si>
    <t>花</t>
  </si>
  <si>
    <t>狐群狗黨</t>
  </si>
  <si>
    <t>板橋鄰來瘋</t>
  </si>
  <si>
    <t>兩支慢跑</t>
  </si>
  <si>
    <t>百吉一家</t>
  </si>
  <si>
    <t>正冠衝衝隊</t>
  </si>
  <si>
    <t>台電之怒</t>
  </si>
  <si>
    <t>史努比路跑組</t>
  </si>
  <si>
    <t>毛怪隊</t>
  </si>
  <si>
    <t>天兵隊</t>
  </si>
  <si>
    <t>五興跑跑團</t>
  </si>
  <si>
    <t>中鼎LNG</t>
  </si>
  <si>
    <t>中中好瘦</t>
  </si>
  <si>
    <t>大眼蛙</t>
  </si>
  <si>
    <t>一對</t>
  </si>
  <si>
    <t>一路笑著跑</t>
  </si>
  <si>
    <t>WONDERFamily</t>
  </si>
  <si>
    <t>RushHorizon</t>
  </si>
  <si>
    <t>Runners</t>
  </si>
  <si>
    <t>K哥有在揪</t>
  </si>
  <si>
    <t>ininder</t>
  </si>
  <si>
    <t>hunter</t>
  </si>
  <si>
    <t>DY固定跑咖</t>
  </si>
  <si>
    <t>Double2</t>
  </si>
  <si>
    <t>2227，XS</t>
  </si>
  <si>
    <t>2226，M</t>
  </si>
  <si>
    <t>2225，L</t>
  </si>
  <si>
    <t>2224，L</t>
  </si>
  <si>
    <t>2223，XS</t>
  </si>
  <si>
    <t>2222，2L</t>
  </si>
  <si>
    <t>2221,S</t>
  </si>
  <si>
    <t>2220，2L</t>
  </si>
  <si>
    <t>2219，XL</t>
  </si>
  <si>
    <t>2218，S</t>
  </si>
  <si>
    <t>2217，L</t>
  </si>
  <si>
    <t>2216，L</t>
  </si>
  <si>
    <t>2215，2L</t>
  </si>
  <si>
    <t>2214，M</t>
  </si>
  <si>
    <t>2213，M</t>
  </si>
  <si>
    <t>2212，L</t>
  </si>
  <si>
    <t>2211，M</t>
  </si>
  <si>
    <t>2210，M</t>
  </si>
  <si>
    <t>2209，L</t>
  </si>
  <si>
    <t>2208，L</t>
  </si>
  <si>
    <t>2207，M</t>
  </si>
  <si>
    <t>2206，XL</t>
  </si>
  <si>
    <t>2205，L</t>
  </si>
  <si>
    <t>2204，M</t>
  </si>
  <si>
    <t>2203，L</t>
  </si>
  <si>
    <t>2202，M</t>
  </si>
  <si>
    <t>2201，M</t>
  </si>
  <si>
    <t>2200，XL</t>
  </si>
  <si>
    <t>2199，XL</t>
  </si>
  <si>
    <t>2198，L</t>
  </si>
  <si>
    <t>2197，M</t>
  </si>
  <si>
    <t>2196，L</t>
  </si>
  <si>
    <t>2195，M</t>
  </si>
  <si>
    <t>2194，L</t>
  </si>
  <si>
    <t>2193，XL</t>
  </si>
  <si>
    <t>2192，2L</t>
  </si>
  <si>
    <t>2191，XL</t>
  </si>
  <si>
    <t>2190，M</t>
  </si>
  <si>
    <t>2189，XL</t>
  </si>
  <si>
    <t>2188，M</t>
  </si>
  <si>
    <t>2187，S</t>
  </si>
  <si>
    <t>2186，M</t>
  </si>
  <si>
    <t>2185，L</t>
  </si>
  <si>
    <t>2184，L</t>
  </si>
  <si>
    <t>2183，L</t>
  </si>
  <si>
    <t>2182，L</t>
  </si>
  <si>
    <t>2181，M</t>
  </si>
  <si>
    <t>2180，XL</t>
  </si>
  <si>
    <t>2179，L</t>
  </si>
  <si>
    <t>2178，XL</t>
  </si>
  <si>
    <t>2177，M</t>
  </si>
  <si>
    <t>2176，XS</t>
  </si>
  <si>
    <t>2175，L</t>
  </si>
  <si>
    <t>2174，L</t>
  </si>
  <si>
    <t>2173，M</t>
  </si>
  <si>
    <t>2172，L</t>
  </si>
  <si>
    <t>2171，M</t>
  </si>
  <si>
    <t>2170，S</t>
  </si>
  <si>
    <t>2169，M</t>
  </si>
  <si>
    <t>2168，L</t>
  </si>
  <si>
    <t>2167，XS</t>
  </si>
  <si>
    <t>2166，L</t>
  </si>
  <si>
    <t>2165，S</t>
  </si>
  <si>
    <t>2164，M</t>
  </si>
  <si>
    <t>2163，L</t>
  </si>
  <si>
    <t>2162，XL</t>
  </si>
  <si>
    <t>2161，S</t>
  </si>
  <si>
    <t>2160，L</t>
  </si>
  <si>
    <t>2159，L</t>
  </si>
  <si>
    <t>2158，L</t>
  </si>
  <si>
    <t>2157，L</t>
  </si>
  <si>
    <t>2156，L</t>
  </si>
  <si>
    <t>2155，L</t>
  </si>
  <si>
    <t>2154，S</t>
  </si>
  <si>
    <t>2153，M</t>
  </si>
  <si>
    <t>2152，L</t>
  </si>
  <si>
    <t>2151，XL</t>
  </si>
  <si>
    <t>2150，M</t>
  </si>
  <si>
    <t>2149，XL</t>
  </si>
  <si>
    <t>2148，XL</t>
  </si>
  <si>
    <t>2147，M</t>
  </si>
  <si>
    <t>2146，M</t>
  </si>
  <si>
    <t>2145，M</t>
  </si>
  <si>
    <t>2144，L</t>
  </si>
  <si>
    <t>2143，XL</t>
  </si>
  <si>
    <t>2142，L</t>
  </si>
  <si>
    <t>2141，M</t>
  </si>
  <si>
    <t>2140，L</t>
  </si>
  <si>
    <t>2139，M</t>
  </si>
  <si>
    <t>2138，L</t>
  </si>
  <si>
    <t>2137，S</t>
  </si>
  <si>
    <t>2136，XL</t>
  </si>
  <si>
    <t>2135，M</t>
  </si>
  <si>
    <t>DamianoTietto</t>
  </si>
  <si>
    <t>2134，XL</t>
  </si>
  <si>
    <t>2133，L</t>
  </si>
  <si>
    <t>2132，2L</t>
  </si>
  <si>
    <t>2131，L</t>
  </si>
  <si>
    <t>2130，M</t>
  </si>
  <si>
    <t>1256，M</t>
  </si>
  <si>
    <t>1255，S</t>
  </si>
  <si>
    <t>1254，L</t>
  </si>
  <si>
    <t>1253，L</t>
  </si>
  <si>
    <t>1252，XL</t>
  </si>
  <si>
    <t>1251，L</t>
  </si>
  <si>
    <t>1250，L</t>
  </si>
  <si>
    <t>1249，2L</t>
  </si>
  <si>
    <t>1248，L</t>
  </si>
  <si>
    <t>1247，L</t>
  </si>
  <si>
    <t>1246，M</t>
  </si>
  <si>
    <t>1245，L</t>
  </si>
  <si>
    <t>1244，L</t>
  </si>
  <si>
    <t>1243，XL</t>
  </si>
  <si>
    <t>1242，L</t>
  </si>
  <si>
    <t>1241，M</t>
  </si>
  <si>
    <t>1240，L</t>
  </si>
  <si>
    <t>1239，L</t>
  </si>
  <si>
    <t>1238，XS</t>
  </si>
  <si>
    <t>1237，L</t>
  </si>
  <si>
    <t>1236，XS</t>
  </si>
  <si>
    <t>1235，S</t>
  </si>
  <si>
    <t>1234，L</t>
  </si>
  <si>
    <t>1233，2L</t>
  </si>
  <si>
    <t>1232，XL</t>
  </si>
  <si>
    <t>1231，L</t>
  </si>
  <si>
    <t>1230，M</t>
  </si>
  <si>
    <t>1229，L</t>
  </si>
  <si>
    <t>1228，L</t>
  </si>
  <si>
    <t>1227，S</t>
  </si>
  <si>
    <t>1226，M</t>
  </si>
  <si>
    <t>1225，L</t>
  </si>
  <si>
    <t>1224，L</t>
  </si>
  <si>
    <t>1223，XL</t>
  </si>
  <si>
    <t>1222，L</t>
  </si>
  <si>
    <t>1221，L</t>
  </si>
  <si>
    <t>1220，L</t>
  </si>
  <si>
    <t>1219，L</t>
  </si>
  <si>
    <t>1218，S</t>
  </si>
  <si>
    <t>1217，L</t>
  </si>
  <si>
    <t>Ray</t>
  </si>
  <si>
    <t>1216，M</t>
  </si>
  <si>
    <t>1215，L</t>
  </si>
  <si>
    <t>1214，L</t>
  </si>
  <si>
    <t>Yenju,Chen</t>
  </si>
  <si>
    <t>1213，M</t>
  </si>
  <si>
    <t>1212，L</t>
  </si>
  <si>
    <t>1211，XL</t>
  </si>
  <si>
    <t>1210，XL</t>
  </si>
  <si>
    <t>1209，S</t>
  </si>
  <si>
    <t>1208，M</t>
  </si>
  <si>
    <t>WillBarnard</t>
  </si>
  <si>
    <t>1207，M</t>
  </si>
  <si>
    <t>1206，L</t>
  </si>
  <si>
    <t>1205，S</t>
  </si>
  <si>
    <t>1204，XS</t>
  </si>
  <si>
    <t>1203，L</t>
  </si>
  <si>
    <t>1202，L</t>
  </si>
  <si>
    <t>1201，L</t>
  </si>
  <si>
    <t>1200，M</t>
  </si>
  <si>
    <t>1199，L</t>
  </si>
  <si>
    <t>1198，XS</t>
  </si>
  <si>
    <t>1197，L</t>
  </si>
  <si>
    <t>1196，M</t>
  </si>
  <si>
    <t>郵局</t>
    <phoneticPr fontId="18" type="noConversion"/>
  </si>
  <si>
    <t>陳O鴻</t>
  </si>
  <si>
    <t>陳O銘</t>
  </si>
  <si>
    <t>鄭O恬</t>
  </si>
  <si>
    <t>陸O玟</t>
  </si>
  <si>
    <t>劉O軒</t>
  </si>
  <si>
    <t>陳O瑋</t>
  </si>
  <si>
    <t>劉O芳</t>
  </si>
  <si>
    <t>賴O偉</t>
  </si>
  <si>
    <t>柯O梅</t>
  </si>
  <si>
    <t>羅O芬</t>
  </si>
  <si>
    <t>林O惠</t>
  </si>
  <si>
    <t>林O勳</t>
  </si>
  <si>
    <t>朱O嫻</t>
  </si>
  <si>
    <t>詹O靜</t>
  </si>
  <si>
    <t>柯O瑋</t>
  </si>
  <si>
    <t>黃O瑾</t>
  </si>
  <si>
    <t>張O旗</t>
  </si>
  <si>
    <t>張O勝</t>
  </si>
  <si>
    <t>蔡O芳</t>
  </si>
  <si>
    <t>陳O文</t>
  </si>
  <si>
    <t>鍾O薰</t>
  </si>
  <si>
    <t>王O暘</t>
  </si>
  <si>
    <t>林O億</t>
  </si>
  <si>
    <t>張O傛</t>
  </si>
  <si>
    <t>林O菁</t>
  </si>
  <si>
    <t>林O中</t>
  </si>
  <si>
    <t>顏O伊</t>
  </si>
  <si>
    <t>林O君</t>
  </si>
  <si>
    <t>鍾O琦</t>
  </si>
  <si>
    <t>楊O發</t>
  </si>
  <si>
    <t>郭O旻</t>
  </si>
  <si>
    <t>王O仁</t>
  </si>
  <si>
    <t>張O珍</t>
  </si>
  <si>
    <t>吳O彬</t>
  </si>
  <si>
    <t>王O玖</t>
  </si>
  <si>
    <t>呂O麒</t>
  </si>
  <si>
    <t>黃O沅</t>
  </si>
  <si>
    <t>林O傑</t>
  </si>
  <si>
    <t>吳O緯</t>
  </si>
  <si>
    <t>花O華</t>
  </si>
  <si>
    <t>吳O宇</t>
  </si>
  <si>
    <t>陳O潔</t>
  </si>
  <si>
    <t>許O渠</t>
  </si>
  <si>
    <t>李O苓</t>
  </si>
  <si>
    <t>鄭O劭</t>
  </si>
  <si>
    <t>長O究</t>
  </si>
  <si>
    <t>黃O祥</t>
  </si>
  <si>
    <t>龍O珠</t>
  </si>
  <si>
    <t>陳O心</t>
  </si>
  <si>
    <t>陳O明</t>
  </si>
  <si>
    <t>陳O升</t>
  </si>
  <si>
    <t>黃O維</t>
  </si>
  <si>
    <t>駱O正</t>
  </si>
  <si>
    <t>陳O霖</t>
  </si>
  <si>
    <t>朱O彥</t>
  </si>
  <si>
    <t>姚O雯</t>
  </si>
  <si>
    <t>何O安</t>
  </si>
  <si>
    <t>黃O錄</t>
  </si>
  <si>
    <t>鄭O霖</t>
  </si>
  <si>
    <t>鄭O文</t>
  </si>
  <si>
    <t>傅O崴</t>
  </si>
  <si>
    <t>許O翔</t>
  </si>
  <si>
    <t>江O螢</t>
  </si>
  <si>
    <t>李O億</t>
  </si>
  <si>
    <t>李O穎</t>
  </si>
  <si>
    <t>錢O匡</t>
  </si>
  <si>
    <t>許O基</t>
  </si>
  <si>
    <t>林O萱</t>
  </si>
  <si>
    <t>吳O儒</t>
  </si>
  <si>
    <t>孔O遠</t>
  </si>
  <si>
    <t>張O明</t>
  </si>
  <si>
    <t>蔡O霖</t>
  </si>
  <si>
    <t>葉O科</t>
  </si>
  <si>
    <t>深O亨</t>
  </si>
  <si>
    <t>朱O維</t>
  </si>
  <si>
    <t>林O宏</t>
  </si>
  <si>
    <t>林O毅</t>
  </si>
  <si>
    <t>鄭O元</t>
  </si>
  <si>
    <t>周O庭</t>
  </si>
  <si>
    <t>楊O軒</t>
  </si>
  <si>
    <t>吳O峰</t>
  </si>
  <si>
    <t>邵O杰</t>
  </si>
  <si>
    <t>胡O麟</t>
  </si>
  <si>
    <t>王O松</t>
  </si>
  <si>
    <t>周O峰</t>
  </si>
  <si>
    <t>范O隆</t>
  </si>
  <si>
    <t>莊O良</t>
  </si>
  <si>
    <t>賈O揚</t>
  </si>
  <si>
    <t>黃O滎</t>
  </si>
  <si>
    <t>鄭O谷</t>
  </si>
  <si>
    <t>廖O有</t>
  </si>
  <si>
    <t>張O發</t>
  </si>
  <si>
    <t>廖O宏</t>
  </si>
  <si>
    <t>張O立</t>
  </si>
  <si>
    <t>林O平</t>
  </si>
  <si>
    <t>林O城</t>
  </si>
  <si>
    <t>林O華</t>
  </si>
  <si>
    <t>黃O柏</t>
  </si>
  <si>
    <t>陳O傑</t>
  </si>
  <si>
    <t>朱O中</t>
  </si>
  <si>
    <t>賴O萍</t>
  </si>
  <si>
    <t>吳O霖</t>
  </si>
  <si>
    <t>呂O國</t>
  </si>
  <si>
    <t>許O泓</t>
  </si>
  <si>
    <t>幸O忠</t>
  </si>
  <si>
    <t>葉O泰</t>
  </si>
  <si>
    <t>葉O吉</t>
  </si>
  <si>
    <t>陳O松</t>
  </si>
  <si>
    <t>黃O立</t>
  </si>
  <si>
    <t>何O龍</t>
  </si>
  <si>
    <t>林O菊</t>
  </si>
  <si>
    <t>陳O馨</t>
  </si>
  <si>
    <t>汪O翔</t>
  </si>
  <si>
    <t>潘O祥</t>
  </si>
  <si>
    <t>陳O毅</t>
  </si>
  <si>
    <t>林O燦</t>
  </si>
  <si>
    <t>葉O源</t>
  </si>
  <si>
    <t>陳O芃</t>
  </si>
  <si>
    <t>鄭O陞</t>
  </si>
  <si>
    <t>李O志</t>
  </si>
  <si>
    <t>施O余</t>
  </si>
  <si>
    <t>林O誼</t>
  </si>
  <si>
    <t>李O芳</t>
  </si>
  <si>
    <t>李O文</t>
  </si>
  <si>
    <t>鍾O琪</t>
  </si>
  <si>
    <t>鄭O中</t>
  </si>
  <si>
    <t>昌O倫</t>
  </si>
  <si>
    <t>鄭O鈞</t>
  </si>
  <si>
    <t>曾O平</t>
  </si>
  <si>
    <t>陳O巖</t>
  </si>
  <si>
    <t>曾O景</t>
  </si>
  <si>
    <t>王O</t>
  </si>
  <si>
    <t>李O祥</t>
  </si>
  <si>
    <t>王O凱</t>
  </si>
  <si>
    <t>張O正</t>
  </si>
  <si>
    <t>廖O德</t>
  </si>
  <si>
    <t>劉O賓</t>
  </si>
  <si>
    <t>王O中</t>
  </si>
  <si>
    <t>林O智</t>
  </si>
  <si>
    <t>黃O柚</t>
  </si>
  <si>
    <t>張O文</t>
  </si>
  <si>
    <t>惠O華</t>
  </si>
  <si>
    <t>張O晟</t>
  </si>
  <si>
    <t>謝O宏</t>
  </si>
  <si>
    <t>杜O哲</t>
  </si>
  <si>
    <t>張O龍</t>
  </si>
  <si>
    <t>陸O成</t>
  </si>
  <si>
    <t>張O翔</t>
  </si>
  <si>
    <t>林O忠</t>
  </si>
  <si>
    <t>徐O</t>
  </si>
  <si>
    <t>王O忠</t>
  </si>
  <si>
    <t>蔡O育</t>
  </si>
  <si>
    <t>戴O坤</t>
  </si>
  <si>
    <t>廖O榮</t>
  </si>
  <si>
    <t>李O軒</t>
  </si>
  <si>
    <t>黃O禎</t>
  </si>
  <si>
    <t>潘O強</t>
  </si>
  <si>
    <t>孫O傑</t>
  </si>
  <si>
    <t>張O容</t>
  </si>
  <si>
    <t>呂O廷</t>
  </si>
  <si>
    <t>吳O雄</t>
  </si>
  <si>
    <t>甘O平</t>
  </si>
  <si>
    <t>陳O琮</t>
  </si>
  <si>
    <t>鮑O漢</t>
  </si>
  <si>
    <t>游O鋒</t>
  </si>
  <si>
    <t>楊O猷</t>
  </si>
  <si>
    <t>彭O翔</t>
  </si>
  <si>
    <t>楊O帆</t>
  </si>
  <si>
    <t>張O德</t>
  </si>
  <si>
    <t>林O弘</t>
  </si>
  <si>
    <t>吳O偉</t>
  </si>
  <si>
    <t>石O聰</t>
  </si>
  <si>
    <t>陳O璿</t>
  </si>
  <si>
    <t>許O庭</t>
  </si>
  <si>
    <t>張O玉</t>
  </si>
  <si>
    <t>李O潔</t>
  </si>
  <si>
    <t>楊O輝</t>
  </si>
  <si>
    <t>羅O廷</t>
  </si>
  <si>
    <t>賴O文</t>
  </si>
  <si>
    <t>曾O華</t>
  </si>
  <si>
    <t>鄭O芳</t>
  </si>
  <si>
    <t>洪O福</t>
  </si>
  <si>
    <t>王O誠</t>
  </si>
  <si>
    <t>楊O尹</t>
  </si>
  <si>
    <t>賴O凱</t>
  </si>
  <si>
    <t>邱O光</t>
  </si>
  <si>
    <t>李O儒</t>
  </si>
  <si>
    <t>陳O成</t>
  </si>
  <si>
    <t>陳O輝</t>
  </si>
  <si>
    <t>鄒O金</t>
  </si>
  <si>
    <t>侯O騰</t>
  </si>
  <si>
    <t>張O池</t>
  </si>
  <si>
    <t>薛O鐘</t>
  </si>
  <si>
    <t>周O宏</t>
  </si>
  <si>
    <t>陳O坤</t>
  </si>
  <si>
    <t>高O程</t>
  </si>
  <si>
    <t>馬O承</t>
  </si>
  <si>
    <t>翁O南</t>
  </si>
  <si>
    <t>李O毅</t>
  </si>
  <si>
    <t>孫O茹</t>
  </si>
  <si>
    <t>姜O光</t>
  </si>
  <si>
    <t>江O祥</t>
  </si>
  <si>
    <t>倪O評</t>
  </si>
  <si>
    <t>王O筠</t>
  </si>
  <si>
    <t>萬O曄</t>
  </si>
  <si>
    <t>江O峯</t>
  </si>
  <si>
    <t>簡O義</t>
  </si>
  <si>
    <t>涂O維</t>
  </si>
  <si>
    <t>唐O晴</t>
  </si>
  <si>
    <t>張O維</t>
  </si>
  <si>
    <t>王O權</t>
  </si>
  <si>
    <t>巫O益</t>
  </si>
  <si>
    <t>劉O芳</t>
    <phoneticPr fontId="18" type="noConversion"/>
  </si>
  <si>
    <t>WilliamWTChan</t>
    <phoneticPr fontId="18" type="noConversion"/>
  </si>
  <si>
    <t>陳O偉</t>
    <phoneticPr fontId="18" type="noConversion"/>
  </si>
  <si>
    <t>馬OO行</t>
    <phoneticPr fontId="18" type="noConversion"/>
  </si>
  <si>
    <t>人數太多物資分2份裝</t>
    <phoneticPr fontId="18" type="noConversion"/>
  </si>
  <si>
    <t>新北市樹林區(238)</t>
  </si>
  <si>
    <t>高雄市鳳山區(830)</t>
  </si>
  <si>
    <t>新北市淡水區(251)</t>
  </si>
  <si>
    <t>新北市板橋區(220)</t>
  </si>
  <si>
    <t>桃園市中壢區(320)</t>
  </si>
  <si>
    <t>宜蘭縣宜蘭市(260)</t>
  </si>
  <si>
    <t>新北市蘆洲區(247)</t>
  </si>
  <si>
    <t>臺北市內湖區(114)</t>
  </si>
  <si>
    <t>苗栗縣竹南鎮(350)</t>
  </si>
  <si>
    <t>新北市土城區(236)</t>
  </si>
  <si>
    <t>臺北市萬華區(108)</t>
  </si>
  <si>
    <t>臺北市北投區(112)</t>
  </si>
  <si>
    <t>桃園市八德區(334)</t>
  </si>
  <si>
    <t>臺北市中正區(100)</t>
  </si>
  <si>
    <t>桃園市桃園區(330)</t>
  </si>
  <si>
    <t>臺北市信義區(110)</t>
  </si>
  <si>
    <t>桃園市平鎮區(324)</t>
  </si>
  <si>
    <t>臺北市南港區(115)</t>
  </si>
  <si>
    <t>臺中市南屯區(408)</t>
  </si>
  <si>
    <t>臺北市中山區(104)</t>
  </si>
  <si>
    <t>臺北市大安區(106)</t>
  </si>
  <si>
    <t>臺北市士林區(111)</t>
  </si>
  <si>
    <t>新北市新莊區(242)</t>
  </si>
  <si>
    <t>苗栗縣南庄鄉(353)</t>
  </si>
  <si>
    <t>新北市中和區(235)</t>
  </si>
  <si>
    <t>(105)臺北市松山區</t>
  </si>
  <si>
    <t>新北市三重區(241)</t>
  </si>
  <si>
    <t>臺南市安平區(708)</t>
  </si>
  <si>
    <t>臺北市松山區(105)</t>
  </si>
  <si>
    <t>(330)桃園市桃園區</t>
  </si>
  <si>
    <t>臺北市大同區(103)</t>
  </si>
  <si>
    <t>新北市五股區(248)</t>
  </si>
  <si>
    <t>(338)桃園市蘆竹區</t>
  </si>
  <si>
    <t>臺中市西屯區(407)</t>
  </si>
  <si>
    <t>新竹市新竹市(300)</t>
  </si>
  <si>
    <t>桃園市龜山區(333)</t>
  </si>
  <si>
    <t>南投縣鹿谷鄉(558)</t>
  </si>
  <si>
    <t>臺中市大肚區(432)</t>
  </si>
  <si>
    <t>桃園市新屋區(327)</t>
  </si>
  <si>
    <t>新竹縣關西鎮(306)</t>
  </si>
  <si>
    <t>桃園市蘆竹區(338)</t>
  </si>
  <si>
    <t>新北市三峽區(237)</t>
  </si>
  <si>
    <t>新北市汐止區(221)</t>
  </si>
  <si>
    <t>新竹縣竹東鎮(310)</t>
  </si>
  <si>
    <t>桃園市楊梅區(326)</t>
  </si>
  <si>
    <t>臺北市文山區(116)</t>
  </si>
  <si>
    <t>嘉義市嘉義市(600)</t>
  </si>
  <si>
    <t>新北市金山區(208)</t>
  </si>
  <si>
    <t>桃園市觀音區(328)</t>
  </si>
  <si>
    <t>新北市新店區(231)</t>
  </si>
  <si>
    <t>花蓮縣吉安鄉(973)</t>
  </si>
  <si>
    <t>苗栗縣大湖鄉(364)</t>
  </si>
  <si>
    <t>臺中市大雅區(428)</t>
  </si>
  <si>
    <t>花蓮縣富里鄉(983)</t>
  </si>
  <si>
    <t>新北市萬里區(207)</t>
  </si>
  <si>
    <t>基隆市七堵區(206)</t>
  </si>
  <si>
    <t>新北市深坑區(222)</t>
  </si>
  <si>
    <t>基隆市中正區(202)</t>
  </si>
  <si>
    <t>桃園市大溪區(335)</t>
  </si>
  <si>
    <t>彰化縣彰化市(500)</t>
  </si>
  <si>
    <t>桃園市龍潭區(325)</t>
  </si>
  <si>
    <t>臺中市大里區(412)</t>
  </si>
  <si>
    <t>新北市永和區(234)</t>
  </si>
  <si>
    <t>新竹縣竹北市(302)</t>
  </si>
  <si>
    <t>臺中市和平區(424)</t>
  </si>
  <si>
    <t>基隆市安樂區(204)</t>
  </si>
  <si>
    <t>基隆市中山區(203)</t>
  </si>
  <si>
    <t>宜蘭縣羅東鎮(265)</t>
  </si>
  <si>
    <t>台北市中山區(104)</t>
  </si>
  <si>
    <t>新北市林口區(244)</t>
  </si>
  <si>
    <t>基隆市暖暖區(205)</t>
  </si>
  <si>
    <t>台北市內湖區(114)</t>
  </si>
  <si>
    <t xml:space="preserve">地址 / 門市地址 </t>
    <phoneticPr fontId="18" type="noConversion"/>
  </si>
  <si>
    <t>台灣好吃放浪記跑步俱樂部</t>
    <phoneticPr fontId="18" type="noConversion"/>
  </si>
  <si>
    <t>台北市忠孝東路四段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</si>
</sst>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showGridLines="0" tabSelected="1" workbookViewId="0">
      <selection activeCell="E96" sqref="E96"/>
    </sheetView>
  </sheetViews>
  <sheetFormatPr defaultRowHeight="16.5" x14ac:dyDescent="0.25"/>
  <cols>
    <col min="1" max="1" width="5.125" style="5" bestFit="1" customWidth="1"/>
    <col min="2" max="2" width="6.125" customWidth="1"/>
    <col min="3" max="3" width="18.25" style="3" bestFit="1" customWidth="1"/>
    <col min="4" max="4" width="16.75" style="3" customWidth="1"/>
    <col min="5" max="5" width="19.25" customWidth="1"/>
    <col min="6" max="6" width="24.875" customWidth="1"/>
    <col min="7" max="7" width="7.375" customWidth="1"/>
    <col min="8" max="8" width="21.625" customWidth="1"/>
  </cols>
  <sheetData>
    <row r="1" spans="1:8" x14ac:dyDescent="0.25">
      <c r="A1" s="4" t="s">
        <v>0</v>
      </c>
      <c r="B1" s="1" t="s">
        <v>1</v>
      </c>
      <c r="C1" s="2" t="s">
        <v>2</v>
      </c>
      <c r="D1" s="1" t="s">
        <v>3</v>
      </c>
      <c r="E1" s="1" t="s">
        <v>526</v>
      </c>
      <c r="F1" s="1" t="s">
        <v>4</v>
      </c>
      <c r="G1" s="1" t="s">
        <v>5</v>
      </c>
      <c r="H1" s="1" t="s">
        <v>6</v>
      </c>
    </row>
    <row r="2" spans="1:8" x14ac:dyDescent="0.25">
      <c r="A2" s="4">
        <v>1</v>
      </c>
      <c r="B2" s="1" t="s">
        <v>236</v>
      </c>
      <c r="C2" s="2" t="str">
        <f>"56852422027878"</f>
        <v>56852422027878</v>
      </c>
      <c r="D2" s="2" t="s">
        <v>237</v>
      </c>
      <c r="E2" s="1" t="s">
        <v>454</v>
      </c>
      <c r="F2" s="1" t="s">
        <v>7</v>
      </c>
      <c r="G2" s="1">
        <v>5</v>
      </c>
      <c r="H2" s="1"/>
    </row>
    <row r="3" spans="1:8" x14ac:dyDescent="0.25">
      <c r="A3" s="4">
        <v>2</v>
      </c>
      <c r="B3" s="1" t="s">
        <v>236</v>
      </c>
      <c r="C3" s="2" t="str">
        <f>"56852322027878"</f>
        <v>56852322027878</v>
      </c>
      <c r="D3" s="2" t="s">
        <v>238</v>
      </c>
      <c r="E3" s="1" t="s">
        <v>455</v>
      </c>
      <c r="F3" s="1" t="s">
        <v>8</v>
      </c>
      <c r="G3" s="1">
        <v>5</v>
      </c>
      <c r="H3" s="1"/>
    </row>
    <row r="4" spans="1:8" x14ac:dyDescent="0.25">
      <c r="A4" s="4">
        <v>3</v>
      </c>
      <c r="B4" s="1" t="s">
        <v>236</v>
      </c>
      <c r="C4" s="2" t="str">
        <f>"56852222027878"</f>
        <v>56852222027878</v>
      </c>
      <c r="D4" s="2" t="s">
        <v>239</v>
      </c>
      <c r="E4" s="1" t="s">
        <v>456</v>
      </c>
      <c r="F4" s="1" t="s">
        <v>9</v>
      </c>
      <c r="G4" s="1">
        <v>28</v>
      </c>
      <c r="H4" s="1"/>
    </row>
    <row r="5" spans="1:8" x14ac:dyDescent="0.25">
      <c r="A5" s="4">
        <v>4</v>
      </c>
      <c r="B5" s="1" t="s">
        <v>236</v>
      </c>
      <c r="C5" s="2" t="str">
        <f>"56852122027878"</f>
        <v>56852122027878</v>
      </c>
      <c r="D5" s="2" t="s">
        <v>240</v>
      </c>
      <c r="E5" s="1" t="s">
        <v>457</v>
      </c>
      <c r="F5" s="1" t="s">
        <v>10</v>
      </c>
      <c r="G5" s="1">
        <v>6</v>
      </c>
      <c r="H5" s="1"/>
    </row>
    <row r="6" spans="1:8" x14ac:dyDescent="0.25">
      <c r="A6" s="4">
        <v>5</v>
      </c>
      <c r="B6" s="1" t="s">
        <v>236</v>
      </c>
      <c r="C6" s="2" t="str">
        <f>"56852022027878"</f>
        <v>56852022027878</v>
      </c>
      <c r="D6" s="2" t="s">
        <v>241</v>
      </c>
      <c r="E6" s="1" t="s">
        <v>458</v>
      </c>
      <c r="F6" s="1" t="s">
        <v>11</v>
      </c>
      <c r="G6" s="1">
        <v>6</v>
      </c>
      <c r="H6" s="1"/>
    </row>
    <row r="7" spans="1:8" x14ac:dyDescent="0.25">
      <c r="A7" s="4">
        <v>6</v>
      </c>
      <c r="B7" s="1" t="s">
        <v>236</v>
      </c>
      <c r="C7" s="2" t="str">
        <f>"56851922027878"</f>
        <v>56851922027878</v>
      </c>
      <c r="D7" s="2" t="s">
        <v>242</v>
      </c>
      <c r="E7" s="1" t="s">
        <v>457</v>
      </c>
      <c r="F7" s="1" t="s">
        <v>12</v>
      </c>
      <c r="G7" s="1">
        <v>17</v>
      </c>
      <c r="H7" s="1"/>
    </row>
    <row r="8" spans="1:8" x14ac:dyDescent="0.25">
      <c r="A8" s="4">
        <v>7</v>
      </c>
      <c r="B8" s="1" t="s">
        <v>236</v>
      </c>
      <c r="C8" s="2" t="str">
        <f>"56851822027878"</f>
        <v>56851822027878</v>
      </c>
      <c r="D8" s="2" t="s">
        <v>243</v>
      </c>
      <c r="E8" s="1" t="s">
        <v>458</v>
      </c>
      <c r="F8" s="1" t="s">
        <v>13</v>
      </c>
      <c r="G8" s="1">
        <v>20</v>
      </c>
      <c r="H8" s="1"/>
    </row>
    <row r="9" spans="1:8" x14ac:dyDescent="0.25">
      <c r="A9" s="4">
        <v>8</v>
      </c>
      <c r="B9" s="1" t="s">
        <v>236</v>
      </c>
      <c r="C9" s="2" t="str">
        <f>"56851722027878"</f>
        <v>56851722027878</v>
      </c>
      <c r="D9" s="2" t="s">
        <v>244</v>
      </c>
      <c r="E9" s="1" t="s">
        <v>454</v>
      </c>
      <c r="F9" s="1" t="s">
        <v>14</v>
      </c>
      <c r="G9" s="1">
        <v>66</v>
      </c>
      <c r="H9" s="6" t="s">
        <v>453</v>
      </c>
    </row>
    <row r="10" spans="1:8" x14ac:dyDescent="0.25">
      <c r="A10" s="4">
        <v>9</v>
      </c>
      <c r="B10" s="1" t="s">
        <v>236</v>
      </c>
      <c r="C10" s="2" t="str">
        <f>"56851622027878"</f>
        <v>56851622027878</v>
      </c>
      <c r="D10" s="2" t="s">
        <v>244</v>
      </c>
      <c r="E10" s="1" t="s">
        <v>454</v>
      </c>
      <c r="F10" s="1" t="s">
        <v>14</v>
      </c>
      <c r="G10" s="1">
        <v>66</v>
      </c>
      <c r="H10" s="7"/>
    </row>
    <row r="11" spans="1:8" x14ac:dyDescent="0.25">
      <c r="A11" s="4">
        <v>10</v>
      </c>
      <c r="B11" s="1" t="s">
        <v>236</v>
      </c>
      <c r="C11" s="2" t="str">
        <f>"56851522027878"</f>
        <v>56851522027878</v>
      </c>
      <c r="D11" s="2" t="s">
        <v>245</v>
      </c>
      <c r="E11" s="1" t="s">
        <v>459</v>
      </c>
      <c r="F11" s="1" t="s">
        <v>15</v>
      </c>
      <c r="G11" s="1">
        <v>5</v>
      </c>
      <c r="H11" s="1"/>
    </row>
    <row r="12" spans="1:8" x14ac:dyDescent="0.25">
      <c r="A12" s="4">
        <v>11</v>
      </c>
      <c r="B12" s="1" t="s">
        <v>236</v>
      </c>
      <c r="C12" s="2" t="str">
        <f>"56851422027878"</f>
        <v>56851422027878</v>
      </c>
      <c r="D12" s="2" t="s">
        <v>246</v>
      </c>
      <c r="E12" s="1" t="s">
        <v>460</v>
      </c>
      <c r="F12" s="1" t="s">
        <v>16</v>
      </c>
      <c r="G12" s="1">
        <v>6</v>
      </c>
      <c r="H12" s="1"/>
    </row>
    <row r="13" spans="1:8" x14ac:dyDescent="0.25">
      <c r="A13" s="4">
        <v>12</v>
      </c>
      <c r="B13" s="1" t="s">
        <v>236</v>
      </c>
      <c r="C13" s="2" t="str">
        <f>"56851322027878"</f>
        <v>56851322027878</v>
      </c>
      <c r="D13" s="2" t="s">
        <v>247</v>
      </c>
      <c r="E13" s="1" t="s">
        <v>461</v>
      </c>
      <c r="F13" s="1" t="s">
        <v>17</v>
      </c>
      <c r="G13" s="1">
        <v>12</v>
      </c>
      <c r="H13" s="1"/>
    </row>
    <row r="14" spans="1:8" x14ac:dyDescent="0.25">
      <c r="A14" s="4">
        <v>13</v>
      </c>
      <c r="B14" s="1" t="s">
        <v>236</v>
      </c>
      <c r="C14" s="2" t="str">
        <f>"56851222027878"</f>
        <v>56851222027878</v>
      </c>
      <c r="D14" s="2" t="s">
        <v>248</v>
      </c>
      <c r="E14" s="1" t="s">
        <v>462</v>
      </c>
      <c r="F14" s="1" t="s">
        <v>18</v>
      </c>
      <c r="G14" s="1">
        <v>5</v>
      </c>
      <c r="H14" s="1"/>
    </row>
    <row r="15" spans="1:8" x14ac:dyDescent="0.25">
      <c r="A15" s="4">
        <v>14</v>
      </c>
      <c r="B15" s="1" t="s">
        <v>236</v>
      </c>
      <c r="C15" s="2" t="str">
        <f>"56851122027878"</f>
        <v>56851122027878</v>
      </c>
      <c r="D15" s="2" t="s">
        <v>249</v>
      </c>
      <c r="E15" s="1" t="s">
        <v>463</v>
      </c>
      <c r="F15" s="1" t="s">
        <v>19</v>
      </c>
      <c r="G15" s="1">
        <v>5</v>
      </c>
      <c r="H15" s="1"/>
    </row>
    <row r="16" spans="1:8" x14ac:dyDescent="0.25">
      <c r="A16" s="4">
        <v>15</v>
      </c>
      <c r="B16" s="1" t="s">
        <v>236</v>
      </c>
      <c r="C16" s="2" t="str">
        <f>"56851022027878"</f>
        <v>56851022027878</v>
      </c>
      <c r="D16" s="2" t="s">
        <v>250</v>
      </c>
      <c r="E16" s="1" t="s">
        <v>464</v>
      </c>
      <c r="F16" s="1" t="s">
        <v>20</v>
      </c>
      <c r="G16" s="1">
        <v>7</v>
      </c>
      <c r="H16" s="1"/>
    </row>
    <row r="17" spans="1:8" x14ac:dyDescent="0.25">
      <c r="A17" s="4">
        <v>16</v>
      </c>
      <c r="B17" s="1" t="s">
        <v>236</v>
      </c>
      <c r="C17" s="2" t="str">
        <f>"77517822027818"</f>
        <v>77517822027818</v>
      </c>
      <c r="D17" s="2" t="s">
        <v>251</v>
      </c>
      <c r="E17" s="1" t="s">
        <v>463</v>
      </c>
      <c r="F17" s="1" t="s">
        <v>21</v>
      </c>
      <c r="G17" s="1">
        <v>3</v>
      </c>
      <c r="H17" s="1"/>
    </row>
    <row r="18" spans="1:8" x14ac:dyDescent="0.25">
      <c r="A18" s="4">
        <v>17</v>
      </c>
      <c r="B18" s="1" t="s">
        <v>236</v>
      </c>
      <c r="C18" s="2" t="str">
        <f>"77517722027818"</f>
        <v>77517722027818</v>
      </c>
      <c r="D18" s="2" t="s">
        <v>252</v>
      </c>
      <c r="E18" s="1" t="s">
        <v>465</v>
      </c>
      <c r="F18" s="1" t="s">
        <v>22</v>
      </c>
      <c r="G18" s="1">
        <v>2</v>
      </c>
      <c r="H18" s="1"/>
    </row>
    <row r="19" spans="1:8" x14ac:dyDescent="0.25">
      <c r="A19" s="4">
        <v>18</v>
      </c>
      <c r="B19" s="1" t="s">
        <v>236</v>
      </c>
      <c r="C19" s="2" t="str">
        <f>"77517622027818"</f>
        <v>77517622027818</v>
      </c>
      <c r="D19" s="2" t="s">
        <v>253</v>
      </c>
      <c r="E19" s="1" t="s">
        <v>466</v>
      </c>
      <c r="F19" s="1" t="s">
        <v>23</v>
      </c>
      <c r="G19" s="1">
        <v>4</v>
      </c>
      <c r="H19" s="1"/>
    </row>
    <row r="20" spans="1:8" x14ac:dyDescent="0.25">
      <c r="A20" s="4">
        <v>19</v>
      </c>
      <c r="B20" s="1" t="s">
        <v>236</v>
      </c>
      <c r="C20" s="2" t="str">
        <f>"77517522027818"</f>
        <v>77517522027818</v>
      </c>
      <c r="D20" s="2" t="s">
        <v>238</v>
      </c>
      <c r="E20" s="1" t="s">
        <v>467</v>
      </c>
      <c r="F20" s="1" t="s">
        <v>24</v>
      </c>
      <c r="G20" s="1">
        <v>1</v>
      </c>
      <c r="H20" s="1"/>
    </row>
    <row r="21" spans="1:8" x14ac:dyDescent="0.25">
      <c r="A21" s="4">
        <v>20</v>
      </c>
      <c r="B21" s="1" t="s">
        <v>236</v>
      </c>
      <c r="C21" s="2" t="str">
        <f>"77517422027818"</f>
        <v>77517422027818</v>
      </c>
      <c r="D21" s="2" t="s">
        <v>254</v>
      </c>
      <c r="E21" s="1" t="s">
        <v>468</v>
      </c>
      <c r="F21" s="1" t="s">
        <v>25</v>
      </c>
      <c r="G21" s="1">
        <v>4</v>
      </c>
      <c r="H21" s="1"/>
    </row>
    <row r="22" spans="1:8" x14ac:dyDescent="0.25">
      <c r="A22" s="4">
        <v>21</v>
      </c>
      <c r="B22" s="1" t="s">
        <v>236</v>
      </c>
      <c r="C22" s="2" t="str">
        <f>"77517322027818"</f>
        <v>77517322027818</v>
      </c>
      <c r="D22" s="2" t="s">
        <v>255</v>
      </c>
      <c r="E22" s="1" t="s">
        <v>469</v>
      </c>
      <c r="F22" s="1" t="s">
        <v>26</v>
      </c>
      <c r="G22" s="1">
        <v>2</v>
      </c>
      <c r="H22" s="1"/>
    </row>
    <row r="23" spans="1:8" x14ac:dyDescent="0.25">
      <c r="A23" s="4">
        <v>22</v>
      </c>
      <c r="B23" s="1" t="s">
        <v>236</v>
      </c>
      <c r="C23" s="2" t="str">
        <f>"77517222027818"</f>
        <v>77517222027818</v>
      </c>
      <c r="D23" s="2" t="s">
        <v>256</v>
      </c>
      <c r="E23" s="1" t="s">
        <v>469</v>
      </c>
      <c r="F23" s="1" t="s">
        <v>27</v>
      </c>
      <c r="G23" s="1">
        <v>3</v>
      </c>
      <c r="H23" s="1"/>
    </row>
    <row r="24" spans="1:8" x14ac:dyDescent="0.25">
      <c r="A24" s="4">
        <v>23</v>
      </c>
      <c r="B24" s="1" t="s">
        <v>236</v>
      </c>
      <c r="C24" s="2" t="str">
        <f>"77517122027818"</f>
        <v>77517122027818</v>
      </c>
      <c r="D24" s="2" t="s">
        <v>257</v>
      </c>
      <c r="E24" s="1" t="s">
        <v>470</v>
      </c>
      <c r="F24" s="1" t="s">
        <v>28</v>
      </c>
      <c r="G24" s="1">
        <v>3</v>
      </c>
      <c r="H24" s="1"/>
    </row>
    <row r="25" spans="1:8" x14ac:dyDescent="0.25">
      <c r="A25" s="4">
        <v>24</v>
      </c>
      <c r="B25" s="1" t="s">
        <v>236</v>
      </c>
      <c r="C25" s="2" t="str">
        <f>"77517022027818"</f>
        <v>77517022027818</v>
      </c>
      <c r="D25" s="2" t="s">
        <v>258</v>
      </c>
      <c r="E25" s="1" t="s">
        <v>471</v>
      </c>
      <c r="F25" s="1" t="s">
        <v>29</v>
      </c>
      <c r="G25" s="1">
        <v>2</v>
      </c>
      <c r="H25" s="1"/>
    </row>
    <row r="26" spans="1:8" x14ac:dyDescent="0.25">
      <c r="A26" s="4">
        <v>25</v>
      </c>
      <c r="B26" s="1" t="s">
        <v>236</v>
      </c>
      <c r="C26" s="2" t="str">
        <f>"77516922027818"</f>
        <v>77516922027818</v>
      </c>
      <c r="D26" s="2" t="s">
        <v>259</v>
      </c>
      <c r="E26" s="1" t="s">
        <v>472</v>
      </c>
      <c r="F26" s="1" t="s">
        <v>30</v>
      </c>
      <c r="G26" s="1">
        <v>2</v>
      </c>
      <c r="H26" s="1"/>
    </row>
    <row r="27" spans="1:8" x14ac:dyDescent="0.25">
      <c r="A27" s="4">
        <v>26</v>
      </c>
      <c r="B27" s="1" t="s">
        <v>236</v>
      </c>
      <c r="C27" s="2" t="str">
        <f>"77516822027818"</f>
        <v>77516822027818</v>
      </c>
      <c r="D27" s="2" t="s">
        <v>260</v>
      </c>
      <c r="E27" s="1" t="s">
        <v>473</v>
      </c>
      <c r="F27" s="1" t="s">
        <v>31</v>
      </c>
      <c r="G27" s="1">
        <v>4</v>
      </c>
      <c r="H27" s="1"/>
    </row>
    <row r="28" spans="1:8" x14ac:dyDescent="0.25">
      <c r="A28" s="4">
        <v>27</v>
      </c>
      <c r="B28" s="1" t="s">
        <v>236</v>
      </c>
      <c r="C28" s="2" t="str">
        <f>"77516722027818"</f>
        <v>77516722027818</v>
      </c>
      <c r="D28" s="2" t="s">
        <v>261</v>
      </c>
      <c r="E28" s="1" t="s">
        <v>474</v>
      </c>
      <c r="F28" s="1" t="s">
        <v>32</v>
      </c>
      <c r="G28" s="1">
        <v>4</v>
      </c>
      <c r="H28" s="1"/>
    </row>
    <row r="29" spans="1:8" x14ac:dyDescent="0.25">
      <c r="A29" s="4">
        <v>28</v>
      </c>
      <c r="B29" s="1" t="s">
        <v>236</v>
      </c>
      <c r="C29" s="2" t="str">
        <f>"77516622027818"</f>
        <v>77516622027818</v>
      </c>
      <c r="D29" s="2" t="s">
        <v>262</v>
      </c>
      <c r="E29" s="1" t="s">
        <v>475</v>
      </c>
      <c r="F29" s="1" t="s">
        <v>33</v>
      </c>
      <c r="G29" s="1">
        <v>2</v>
      </c>
      <c r="H29" s="1"/>
    </row>
    <row r="30" spans="1:8" x14ac:dyDescent="0.25">
      <c r="A30" s="4">
        <v>29</v>
      </c>
      <c r="B30" s="1" t="s">
        <v>236</v>
      </c>
      <c r="C30" s="2" t="str">
        <f>"77516522027818"</f>
        <v>77516522027818</v>
      </c>
      <c r="D30" s="2" t="s">
        <v>263</v>
      </c>
      <c r="E30" s="1" t="s">
        <v>465</v>
      </c>
      <c r="F30" s="1" t="s">
        <v>34</v>
      </c>
      <c r="G30" s="1">
        <v>2</v>
      </c>
      <c r="H30" s="1"/>
    </row>
    <row r="31" spans="1:8" x14ac:dyDescent="0.25">
      <c r="A31" s="4">
        <v>30</v>
      </c>
      <c r="B31" s="1" t="s">
        <v>236</v>
      </c>
      <c r="C31" s="2" t="str">
        <f>"77516422027818"</f>
        <v>77516422027818</v>
      </c>
      <c r="D31" s="2" t="s">
        <v>264</v>
      </c>
      <c r="E31" s="1" t="s">
        <v>476</v>
      </c>
      <c r="F31" s="1" t="s">
        <v>35</v>
      </c>
      <c r="G31" s="1">
        <v>3</v>
      </c>
      <c r="H31" s="1"/>
    </row>
    <row r="32" spans="1:8" x14ac:dyDescent="0.25">
      <c r="A32" s="4">
        <v>31</v>
      </c>
      <c r="B32" s="1" t="s">
        <v>236</v>
      </c>
      <c r="C32" s="2" t="str">
        <f>"77516322027818"</f>
        <v>77516322027818</v>
      </c>
      <c r="D32" s="2" t="s">
        <v>265</v>
      </c>
      <c r="E32" s="1" t="s">
        <v>477</v>
      </c>
      <c r="F32" s="1" t="s">
        <v>36</v>
      </c>
      <c r="G32" s="1">
        <v>2</v>
      </c>
      <c r="H32" s="1"/>
    </row>
    <row r="33" spans="1:8" x14ac:dyDescent="0.25">
      <c r="A33" s="4">
        <v>32</v>
      </c>
      <c r="B33" s="1" t="s">
        <v>236</v>
      </c>
      <c r="C33" s="2" t="str">
        <f>"77516222027818"</f>
        <v>77516222027818</v>
      </c>
      <c r="D33" s="2" t="s">
        <v>266</v>
      </c>
      <c r="E33" s="1" t="s">
        <v>456</v>
      </c>
      <c r="F33" s="1" t="s">
        <v>37</v>
      </c>
      <c r="G33" s="1">
        <v>4</v>
      </c>
      <c r="H33" s="1"/>
    </row>
    <row r="34" spans="1:8" x14ac:dyDescent="0.25">
      <c r="A34" s="4">
        <v>33</v>
      </c>
      <c r="B34" s="1" t="s">
        <v>236</v>
      </c>
      <c r="C34" s="2" t="str">
        <f>"77516122027818"</f>
        <v>77516122027818</v>
      </c>
      <c r="D34" s="2" t="s">
        <v>449</v>
      </c>
      <c r="E34" s="1" t="s">
        <v>478</v>
      </c>
      <c r="F34" s="1" t="s">
        <v>38</v>
      </c>
      <c r="G34" s="1">
        <v>3</v>
      </c>
      <c r="H34" s="1"/>
    </row>
    <row r="35" spans="1:8" x14ac:dyDescent="0.25">
      <c r="A35" s="4">
        <v>34</v>
      </c>
      <c r="B35" s="1" t="s">
        <v>236</v>
      </c>
      <c r="C35" s="2" t="str">
        <f>"77516022027818"</f>
        <v>77516022027818</v>
      </c>
      <c r="D35" s="2" t="s">
        <v>267</v>
      </c>
      <c r="E35" s="1" t="s">
        <v>479</v>
      </c>
      <c r="F35" s="1" t="s">
        <v>39</v>
      </c>
      <c r="G35" s="1">
        <v>2</v>
      </c>
      <c r="H35" s="1"/>
    </row>
    <row r="36" spans="1:8" x14ac:dyDescent="0.25">
      <c r="A36" s="4">
        <v>35</v>
      </c>
      <c r="B36" s="1" t="s">
        <v>236</v>
      </c>
      <c r="C36" s="2" t="str">
        <f>"77515922027818"</f>
        <v>77515922027818</v>
      </c>
      <c r="D36" s="2" t="s">
        <v>268</v>
      </c>
      <c r="E36" s="1" t="s">
        <v>472</v>
      </c>
      <c r="F36" s="1" t="s">
        <v>40</v>
      </c>
      <c r="G36" s="1">
        <v>2</v>
      </c>
      <c r="H36" s="1"/>
    </row>
    <row r="37" spans="1:8" x14ac:dyDescent="0.25">
      <c r="A37" s="4">
        <v>36</v>
      </c>
      <c r="B37" s="1" t="s">
        <v>236</v>
      </c>
      <c r="C37" s="2" t="str">
        <f>"77515822027818"</f>
        <v>77515822027818</v>
      </c>
      <c r="D37" s="2" t="s">
        <v>269</v>
      </c>
      <c r="E37" s="1" t="s">
        <v>456</v>
      </c>
      <c r="F37" s="1" t="s">
        <v>41</v>
      </c>
      <c r="G37" s="1">
        <v>2</v>
      </c>
      <c r="H37" s="1"/>
    </row>
    <row r="38" spans="1:8" x14ac:dyDescent="0.25">
      <c r="A38" s="4">
        <v>37</v>
      </c>
      <c r="B38" s="1" t="s">
        <v>236</v>
      </c>
      <c r="C38" s="2" t="str">
        <f>"77515722027818"</f>
        <v>77515722027818</v>
      </c>
      <c r="D38" s="2" t="s">
        <v>270</v>
      </c>
      <c r="E38" s="1" t="s">
        <v>461</v>
      </c>
      <c r="F38" s="1" t="s">
        <v>42</v>
      </c>
      <c r="G38" s="1">
        <v>2</v>
      </c>
      <c r="H38" s="1"/>
    </row>
    <row r="39" spans="1:8" x14ac:dyDescent="0.25">
      <c r="A39" s="4">
        <v>38</v>
      </c>
      <c r="B39" s="1" t="s">
        <v>236</v>
      </c>
      <c r="C39" s="2" t="str">
        <f>"77515622027818"</f>
        <v>77515622027818</v>
      </c>
      <c r="D39" s="2" t="s">
        <v>271</v>
      </c>
      <c r="E39" s="1" t="s">
        <v>465</v>
      </c>
      <c r="F39" s="1" t="s">
        <v>43</v>
      </c>
      <c r="G39" s="1">
        <v>2</v>
      </c>
      <c r="H39" s="1"/>
    </row>
    <row r="40" spans="1:8" x14ac:dyDescent="0.25">
      <c r="A40" s="4">
        <v>39</v>
      </c>
      <c r="B40" s="1" t="s">
        <v>236</v>
      </c>
      <c r="C40" s="2" t="str">
        <f>"77515522027818"</f>
        <v>77515522027818</v>
      </c>
      <c r="D40" s="2" t="s">
        <v>272</v>
      </c>
      <c r="E40" s="1" t="s">
        <v>480</v>
      </c>
      <c r="F40" s="1" t="s">
        <v>44</v>
      </c>
      <c r="G40" s="1">
        <v>2</v>
      </c>
      <c r="H40" s="1"/>
    </row>
    <row r="41" spans="1:8" x14ac:dyDescent="0.25">
      <c r="A41" s="4">
        <v>40</v>
      </c>
      <c r="B41" s="1" t="s">
        <v>236</v>
      </c>
      <c r="C41" s="2" t="str">
        <f>"77515422027818"</f>
        <v>77515422027818</v>
      </c>
      <c r="D41" s="2" t="s">
        <v>273</v>
      </c>
      <c r="E41" s="1" t="s">
        <v>481</v>
      </c>
      <c r="F41" s="1" t="s">
        <v>45</v>
      </c>
      <c r="G41" s="1">
        <v>4</v>
      </c>
      <c r="H41" s="1"/>
    </row>
    <row r="42" spans="1:8" x14ac:dyDescent="0.25">
      <c r="A42" s="4">
        <v>41</v>
      </c>
      <c r="B42" s="1" t="s">
        <v>236</v>
      </c>
      <c r="C42" s="2" t="str">
        <f>"77515322027818"</f>
        <v>77515322027818</v>
      </c>
      <c r="D42" s="2" t="s">
        <v>274</v>
      </c>
      <c r="E42" s="1" t="s">
        <v>465</v>
      </c>
      <c r="F42" s="1" t="s">
        <v>46</v>
      </c>
      <c r="G42" s="1">
        <v>2</v>
      </c>
      <c r="H42" s="1"/>
    </row>
    <row r="43" spans="1:8" x14ac:dyDescent="0.25">
      <c r="A43" s="4">
        <v>42</v>
      </c>
      <c r="B43" s="1" t="s">
        <v>236</v>
      </c>
      <c r="C43" s="2" t="str">
        <f>"77515222027818"</f>
        <v>77515222027818</v>
      </c>
      <c r="D43" s="2" t="s">
        <v>251</v>
      </c>
      <c r="E43" s="1" t="s">
        <v>463</v>
      </c>
      <c r="F43" s="1" t="s">
        <v>47</v>
      </c>
      <c r="G43" s="1">
        <v>3</v>
      </c>
      <c r="H43" s="1"/>
    </row>
    <row r="44" spans="1:8" x14ac:dyDescent="0.25">
      <c r="A44" s="4">
        <v>43</v>
      </c>
      <c r="B44" s="1" t="s">
        <v>236</v>
      </c>
      <c r="C44" s="2" t="str">
        <f>"77515122027818"</f>
        <v>77515122027818</v>
      </c>
      <c r="D44" s="2" t="s">
        <v>275</v>
      </c>
      <c r="E44" s="1" t="s">
        <v>468</v>
      </c>
      <c r="F44" s="1" t="s">
        <v>48</v>
      </c>
      <c r="G44" s="1">
        <v>3</v>
      </c>
      <c r="H44" s="1"/>
    </row>
    <row r="45" spans="1:8" x14ac:dyDescent="0.25">
      <c r="A45" s="4">
        <v>44</v>
      </c>
      <c r="B45" s="1" t="s">
        <v>236</v>
      </c>
      <c r="C45" s="2" t="str">
        <f>"77515022027818"</f>
        <v>77515022027818</v>
      </c>
      <c r="D45" s="2" t="s">
        <v>276</v>
      </c>
      <c r="E45" s="1" t="s">
        <v>463</v>
      </c>
      <c r="F45" s="1" t="s">
        <v>49</v>
      </c>
      <c r="G45" s="1">
        <v>2</v>
      </c>
      <c r="H45" s="1"/>
    </row>
    <row r="46" spans="1:8" x14ac:dyDescent="0.25">
      <c r="A46" s="4">
        <v>45</v>
      </c>
      <c r="B46" s="1" t="s">
        <v>236</v>
      </c>
      <c r="C46" s="2" t="str">
        <f>"77514922027818"</f>
        <v>77514922027818</v>
      </c>
      <c r="D46" s="2" t="s">
        <v>277</v>
      </c>
      <c r="E46" s="1" t="s">
        <v>482</v>
      </c>
      <c r="F46" s="1" t="s">
        <v>50</v>
      </c>
      <c r="G46" s="1">
        <v>4</v>
      </c>
      <c r="H46" s="1"/>
    </row>
    <row r="47" spans="1:8" x14ac:dyDescent="0.25">
      <c r="A47" s="4">
        <v>46</v>
      </c>
      <c r="B47" s="1" t="s">
        <v>236</v>
      </c>
      <c r="C47" s="2" t="str">
        <f>"77514822027818"</f>
        <v>77514822027818</v>
      </c>
      <c r="D47" s="2" t="s">
        <v>278</v>
      </c>
      <c r="E47" s="1" t="s">
        <v>457</v>
      </c>
      <c r="F47" s="1" t="s">
        <v>51</v>
      </c>
      <c r="G47" s="1">
        <v>2</v>
      </c>
      <c r="H47" s="1"/>
    </row>
    <row r="48" spans="1:8" x14ac:dyDescent="0.25">
      <c r="A48" s="4">
        <v>47</v>
      </c>
      <c r="B48" s="1" t="s">
        <v>236</v>
      </c>
      <c r="C48" s="2" t="str">
        <f>"77514722027818"</f>
        <v>77514722027818</v>
      </c>
      <c r="D48" s="2" t="s">
        <v>279</v>
      </c>
      <c r="E48" s="1" t="s">
        <v>463</v>
      </c>
      <c r="F48" s="1" t="s">
        <v>52</v>
      </c>
      <c r="G48" s="1">
        <v>2</v>
      </c>
      <c r="H48" s="1"/>
    </row>
    <row r="49" spans="1:8" x14ac:dyDescent="0.25">
      <c r="A49" s="4">
        <v>48</v>
      </c>
      <c r="B49" s="1" t="s">
        <v>236</v>
      </c>
      <c r="C49" s="2" t="str">
        <f>"77514622027818"</f>
        <v>77514622027818</v>
      </c>
      <c r="D49" s="2" t="s">
        <v>280</v>
      </c>
      <c r="E49" s="1" t="s">
        <v>469</v>
      </c>
      <c r="F49" s="1" t="s">
        <v>53</v>
      </c>
      <c r="G49" s="1">
        <v>2</v>
      </c>
      <c r="H49" s="1"/>
    </row>
    <row r="50" spans="1:8" x14ac:dyDescent="0.25">
      <c r="A50" s="4">
        <v>49</v>
      </c>
      <c r="B50" s="1" t="s">
        <v>236</v>
      </c>
      <c r="C50" s="2" t="str">
        <f>"77514522027818"</f>
        <v>77514522027818</v>
      </c>
      <c r="D50" s="2" t="s">
        <v>281</v>
      </c>
      <c r="E50" s="1" t="s">
        <v>468</v>
      </c>
      <c r="F50" s="1" t="s">
        <v>54</v>
      </c>
      <c r="G50" s="1">
        <v>2</v>
      </c>
      <c r="H50" s="1"/>
    </row>
    <row r="51" spans="1:8" x14ac:dyDescent="0.25">
      <c r="A51" s="4">
        <v>50</v>
      </c>
      <c r="B51" s="1" t="s">
        <v>236</v>
      </c>
      <c r="C51" s="2" t="str">
        <f>"77514422027818"</f>
        <v>77514422027818</v>
      </c>
      <c r="D51" s="2" t="s">
        <v>282</v>
      </c>
      <c r="E51" s="1" t="s">
        <v>473</v>
      </c>
      <c r="F51" s="1" t="s">
        <v>527</v>
      </c>
      <c r="G51" s="1">
        <v>4</v>
      </c>
      <c r="H51" s="1"/>
    </row>
    <row r="52" spans="1:8" x14ac:dyDescent="0.25">
      <c r="A52" s="4">
        <v>51</v>
      </c>
      <c r="B52" s="1" t="s">
        <v>236</v>
      </c>
      <c r="C52" s="2" t="str">
        <f>"77514322027818"</f>
        <v>77514322027818</v>
      </c>
      <c r="D52" s="2" t="s">
        <v>283</v>
      </c>
      <c r="E52" s="1" t="s">
        <v>475</v>
      </c>
      <c r="F52" s="1" t="s">
        <v>55</v>
      </c>
      <c r="G52" s="1">
        <v>2</v>
      </c>
      <c r="H52" s="1"/>
    </row>
    <row r="53" spans="1:8" x14ac:dyDescent="0.25">
      <c r="A53" s="4">
        <v>52</v>
      </c>
      <c r="B53" s="1" t="s">
        <v>236</v>
      </c>
      <c r="C53" s="2" t="str">
        <f>"77514222027818"</f>
        <v>77514222027818</v>
      </c>
      <c r="D53" s="2" t="s">
        <v>284</v>
      </c>
      <c r="E53" s="1" t="s">
        <v>483</v>
      </c>
      <c r="F53" s="1" t="s">
        <v>56</v>
      </c>
      <c r="G53" s="1">
        <v>2</v>
      </c>
      <c r="H53" s="1"/>
    </row>
    <row r="54" spans="1:8" x14ac:dyDescent="0.25">
      <c r="A54" s="4">
        <v>53</v>
      </c>
      <c r="B54" s="1" t="s">
        <v>236</v>
      </c>
      <c r="C54" s="2" t="str">
        <f>"77514122027818"</f>
        <v>77514122027818</v>
      </c>
      <c r="D54" s="2" t="s">
        <v>285</v>
      </c>
      <c r="E54" s="1" t="s">
        <v>465</v>
      </c>
      <c r="F54" s="1" t="s">
        <v>57</v>
      </c>
      <c r="G54" s="1">
        <v>2</v>
      </c>
      <c r="H54" s="1"/>
    </row>
    <row r="55" spans="1:8" x14ac:dyDescent="0.25">
      <c r="A55" s="4">
        <v>54</v>
      </c>
      <c r="B55" s="1" t="s">
        <v>236</v>
      </c>
      <c r="C55" s="2" t="str">
        <f>"77514022027818"</f>
        <v>77514022027818</v>
      </c>
      <c r="D55" s="2" t="s">
        <v>286</v>
      </c>
      <c r="E55" s="1" t="s">
        <v>461</v>
      </c>
      <c r="F55" s="1" t="s">
        <v>58</v>
      </c>
      <c r="G55" s="1">
        <v>2</v>
      </c>
      <c r="H55" s="1"/>
    </row>
    <row r="56" spans="1:8" x14ac:dyDescent="0.25">
      <c r="A56" s="4">
        <v>55</v>
      </c>
      <c r="B56" s="1" t="s">
        <v>236</v>
      </c>
      <c r="C56" s="2" t="str">
        <f>"77513922027818"</f>
        <v>77513922027818</v>
      </c>
      <c r="D56" s="2" t="s">
        <v>287</v>
      </c>
      <c r="E56" s="1" t="s">
        <v>473</v>
      </c>
      <c r="F56" s="1" t="s">
        <v>59</v>
      </c>
      <c r="G56" s="1">
        <v>2</v>
      </c>
      <c r="H56" s="1"/>
    </row>
    <row r="57" spans="1:8" x14ac:dyDescent="0.25">
      <c r="A57" s="4">
        <v>56</v>
      </c>
      <c r="B57" s="1" t="s">
        <v>236</v>
      </c>
      <c r="C57" s="2" t="str">
        <f>"77513822027818"</f>
        <v>77513822027818</v>
      </c>
      <c r="D57" s="2" t="s">
        <v>288</v>
      </c>
      <c r="E57" s="1" t="s">
        <v>461</v>
      </c>
      <c r="F57" s="1" t="s">
        <v>60</v>
      </c>
      <c r="G57" s="1">
        <v>2</v>
      </c>
      <c r="H57" s="1"/>
    </row>
    <row r="58" spans="1:8" x14ac:dyDescent="0.25">
      <c r="A58" s="4">
        <v>57</v>
      </c>
      <c r="B58" s="1" t="s">
        <v>236</v>
      </c>
      <c r="C58" s="2" t="str">
        <f>"77513722027818"</f>
        <v>77513722027818</v>
      </c>
      <c r="D58" s="2" t="s">
        <v>289</v>
      </c>
      <c r="E58" s="1" t="s">
        <v>480</v>
      </c>
      <c r="F58" s="1" t="s">
        <v>61</v>
      </c>
      <c r="G58" s="1">
        <v>3</v>
      </c>
      <c r="H58" s="1"/>
    </row>
    <row r="59" spans="1:8" x14ac:dyDescent="0.25">
      <c r="A59" s="4">
        <v>58</v>
      </c>
      <c r="B59" s="1" t="s">
        <v>236</v>
      </c>
      <c r="C59" s="2" t="str">
        <f>"77513622027818"</f>
        <v>77513622027818</v>
      </c>
      <c r="D59" s="2" t="s">
        <v>290</v>
      </c>
      <c r="E59" s="1" t="s">
        <v>474</v>
      </c>
      <c r="F59" s="1" t="s">
        <v>62</v>
      </c>
      <c r="G59" s="1">
        <v>2</v>
      </c>
      <c r="H59" s="1"/>
    </row>
    <row r="60" spans="1:8" x14ac:dyDescent="0.25">
      <c r="A60" s="4">
        <v>59</v>
      </c>
      <c r="B60" s="1" t="s">
        <v>236</v>
      </c>
      <c r="C60" s="2" t="str">
        <f>"77513522027818"</f>
        <v>77513522027818</v>
      </c>
      <c r="D60" s="2" t="s">
        <v>291</v>
      </c>
      <c r="E60" s="1" t="s">
        <v>476</v>
      </c>
      <c r="F60" s="1" t="s">
        <v>63</v>
      </c>
      <c r="G60" s="1">
        <v>2</v>
      </c>
      <c r="H60" s="1"/>
    </row>
    <row r="61" spans="1:8" x14ac:dyDescent="0.25">
      <c r="A61" s="4">
        <v>60</v>
      </c>
      <c r="B61" s="1" t="s">
        <v>236</v>
      </c>
      <c r="C61" s="2" t="str">
        <f>"77513422027818"</f>
        <v>77513422027818</v>
      </c>
      <c r="D61" s="2" t="s">
        <v>292</v>
      </c>
      <c r="E61" s="1" t="s">
        <v>484</v>
      </c>
      <c r="F61" s="1" t="s">
        <v>64</v>
      </c>
      <c r="G61" s="1">
        <v>2</v>
      </c>
      <c r="H61" s="1"/>
    </row>
    <row r="62" spans="1:8" x14ac:dyDescent="0.25">
      <c r="A62" s="4">
        <v>61</v>
      </c>
      <c r="B62" s="1" t="s">
        <v>236</v>
      </c>
      <c r="C62" s="2" t="str">
        <f>"77513322027818"</f>
        <v>77513322027818</v>
      </c>
      <c r="D62" s="2" t="s">
        <v>293</v>
      </c>
      <c r="E62" s="1" t="s">
        <v>485</v>
      </c>
      <c r="F62" s="1" t="s">
        <v>65</v>
      </c>
      <c r="G62" s="1">
        <v>2</v>
      </c>
      <c r="H62" s="1"/>
    </row>
    <row r="63" spans="1:8" x14ac:dyDescent="0.25">
      <c r="A63" s="4">
        <v>62</v>
      </c>
      <c r="B63" s="1" t="s">
        <v>236</v>
      </c>
      <c r="C63" s="2" t="str">
        <f>"77513222027818"</f>
        <v>77513222027818</v>
      </c>
      <c r="D63" s="2" t="s">
        <v>294</v>
      </c>
      <c r="E63" s="1" t="s">
        <v>486</v>
      </c>
      <c r="F63" s="1" t="s">
        <v>66</v>
      </c>
      <c r="G63" s="1">
        <v>3</v>
      </c>
      <c r="H63" s="1"/>
    </row>
    <row r="64" spans="1:8" x14ac:dyDescent="0.25">
      <c r="A64" s="4">
        <v>63</v>
      </c>
      <c r="B64" s="1" t="s">
        <v>236</v>
      </c>
      <c r="C64" s="2" t="str">
        <f>"77513122027818"</f>
        <v>77513122027818</v>
      </c>
      <c r="D64" s="2" t="s">
        <v>295</v>
      </c>
      <c r="E64" s="1" t="s">
        <v>487</v>
      </c>
      <c r="F64" s="1" t="s">
        <v>67</v>
      </c>
      <c r="G64" s="1">
        <v>2</v>
      </c>
      <c r="H64" s="1"/>
    </row>
    <row r="65" spans="1:8" x14ac:dyDescent="0.25">
      <c r="A65" s="4">
        <v>64</v>
      </c>
      <c r="B65" s="1" t="s">
        <v>236</v>
      </c>
      <c r="C65" s="2" t="str">
        <f>"77513022027818"</f>
        <v>77513022027818</v>
      </c>
      <c r="D65" s="2" t="s">
        <v>296</v>
      </c>
      <c r="E65" s="1" t="s">
        <v>488</v>
      </c>
      <c r="F65" s="1" t="s">
        <v>68</v>
      </c>
      <c r="G65" s="1">
        <v>2</v>
      </c>
      <c r="H65" s="1"/>
    </row>
    <row r="66" spans="1:8" x14ac:dyDescent="0.25">
      <c r="A66" s="4">
        <v>65</v>
      </c>
      <c r="B66" s="1" t="s">
        <v>236</v>
      </c>
      <c r="C66" s="2" t="str">
        <f>"77512922027818"</f>
        <v>77512922027818</v>
      </c>
      <c r="D66" s="2" t="s">
        <v>297</v>
      </c>
      <c r="E66" s="1" t="s">
        <v>480</v>
      </c>
      <c r="F66" s="1" t="s">
        <v>69</v>
      </c>
      <c r="G66" s="1">
        <v>3</v>
      </c>
      <c r="H66" s="1"/>
    </row>
    <row r="67" spans="1:8" x14ac:dyDescent="0.25">
      <c r="A67" s="4">
        <v>66</v>
      </c>
      <c r="B67" s="1" t="s">
        <v>236</v>
      </c>
      <c r="C67" s="2" t="str">
        <f>"77512822027818"</f>
        <v>77512822027818</v>
      </c>
      <c r="D67" s="2" t="s">
        <v>298</v>
      </c>
      <c r="E67" s="1" t="s">
        <v>456</v>
      </c>
      <c r="F67" s="1" t="s">
        <v>70</v>
      </c>
      <c r="G67" s="1">
        <v>2</v>
      </c>
      <c r="H67" s="1"/>
    </row>
    <row r="68" spans="1:8" x14ac:dyDescent="0.25">
      <c r="A68" s="4">
        <v>67</v>
      </c>
      <c r="B68" s="1" t="s">
        <v>236</v>
      </c>
      <c r="C68" s="2" t="str">
        <f>"77512722027818"</f>
        <v>77512722027818</v>
      </c>
      <c r="D68" s="2" t="s">
        <v>299</v>
      </c>
      <c r="E68" s="1" t="s">
        <v>489</v>
      </c>
      <c r="F68" s="1" t="s">
        <v>71</v>
      </c>
      <c r="G68" s="1">
        <v>2</v>
      </c>
      <c r="H68" s="1"/>
    </row>
    <row r="69" spans="1:8" x14ac:dyDescent="0.25">
      <c r="A69" s="4">
        <v>68</v>
      </c>
      <c r="B69" s="1" t="s">
        <v>236</v>
      </c>
      <c r="C69" s="2" t="str">
        <f>"77512622027818"</f>
        <v>77512622027818</v>
      </c>
      <c r="D69" s="2" t="s">
        <v>300</v>
      </c>
      <c r="E69" s="1" t="s">
        <v>461</v>
      </c>
      <c r="F69" s="1" t="s">
        <v>72</v>
      </c>
      <c r="G69" s="1">
        <v>2</v>
      </c>
      <c r="H69" s="1"/>
    </row>
    <row r="70" spans="1:8" x14ac:dyDescent="0.25">
      <c r="A70" s="4">
        <v>69</v>
      </c>
      <c r="B70" s="1" t="s">
        <v>236</v>
      </c>
      <c r="C70" s="2" t="str">
        <f>"77507822027818"</f>
        <v>77507822027818</v>
      </c>
      <c r="D70" s="2" t="s">
        <v>301</v>
      </c>
      <c r="E70" s="1" t="s">
        <v>469</v>
      </c>
      <c r="F70" s="1" t="s">
        <v>73</v>
      </c>
      <c r="G70" s="1">
        <v>1</v>
      </c>
      <c r="H70" s="1"/>
    </row>
    <row r="71" spans="1:8" x14ac:dyDescent="0.25">
      <c r="A71" s="4">
        <v>70</v>
      </c>
      <c r="B71" s="1" t="s">
        <v>236</v>
      </c>
      <c r="C71" s="2" t="str">
        <f>"77507722027818"</f>
        <v>77507722027818</v>
      </c>
      <c r="D71" s="2" t="s">
        <v>302</v>
      </c>
      <c r="E71" s="1" t="s">
        <v>490</v>
      </c>
      <c r="F71" s="1" t="s">
        <v>74</v>
      </c>
      <c r="G71" s="1">
        <v>1</v>
      </c>
      <c r="H71" s="1"/>
    </row>
    <row r="72" spans="1:8" x14ac:dyDescent="0.25">
      <c r="A72" s="4">
        <v>71</v>
      </c>
      <c r="B72" s="1" t="s">
        <v>236</v>
      </c>
      <c r="C72" s="2" t="str">
        <f>"77507622027818"</f>
        <v>77507622027818</v>
      </c>
      <c r="D72" s="2" t="s">
        <v>303</v>
      </c>
      <c r="E72" s="1" t="s">
        <v>461</v>
      </c>
      <c r="F72" s="1" t="s">
        <v>75</v>
      </c>
      <c r="G72" s="1">
        <v>1</v>
      </c>
      <c r="H72" s="1"/>
    </row>
    <row r="73" spans="1:8" x14ac:dyDescent="0.25">
      <c r="A73" s="4">
        <v>72</v>
      </c>
      <c r="B73" s="1" t="s">
        <v>236</v>
      </c>
      <c r="C73" s="2" t="str">
        <f>"77507522027818"</f>
        <v>77507522027818</v>
      </c>
      <c r="D73" s="2" t="s">
        <v>304</v>
      </c>
      <c r="E73" s="1" t="s">
        <v>465</v>
      </c>
      <c r="F73" s="1" t="s">
        <v>76</v>
      </c>
      <c r="G73" s="1">
        <v>1</v>
      </c>
      <c r="H73" s="1"/>
    </row>
    <row r="74" spans="1:8" x14ac:dyDescent="0.25">
      <c r="A74" s="4">
        <v>73</v>
      </c>
      <c r="B74" s="1" t="s">
        <v>236</v>
      </c>
      <c r="C74" s="2" t="str">
        <f>"77507422027818"</f>
        <v>77507422027818</v>
      </c>
      <c r="D74" s="2" t="s">
        <v>305</v>
      </c>
      <c r="E74" s="1" t="s">
        <v>462</v>
      </c>
      <c r="F74" s="1" t="s">
        <v>77</v>
      </c>
      <c r="G74" s="1">
        <v>1</v>
      </c>
      <c r="H74" s="1"/>
    </row>
    <row r="75" spans="1:8" x14ac:dyDescent="0.25">
      <c r="A75" s="4">
        <v>74</v>
      </c>
      <c r="B75" s="1" t="s">
        <v>236</v>
      </c>
      <c r="C75" s="2" t="str">
        <f>"77507322027818"</f>
        <v>77507322027818</v>
      </c>
      <c r="D75" s="2" t="s">
        <v>306</v>
      </c>
      <c r="E75" s="1" t="s">
        <v>466</v>
      </c>
      <c r="F75" s="1" t="s">
        <v>78</v>
      </c>
      <c r="G75" s="1">
        <v>1</v>
      </c>
      <c r="H75" s="1"/>
    </row>
    <row r="76" spans="1:8" x14ac:dyDescent="0.25">
      <c r="A76" s="4">
        <v>75</v>
      </c>
      <c r="B76" s="1" t="s">
        <v>236</v>
      </c>
      <c r="C76" s="2" t="str">
        <f>"77507222027818"</f>
        <v>77507222027818</v>
      </c>
      <c r="D76" s="2" t="s">
        <v>307</v>
      </c>
      <c r="E76" s="1" t="s">
        <v>476</v>
      </c>
      <c r="F76" s="1" t="s">
        <v>79</v>
      </c>
      <c r="G76" s="1">
        <v>1</v>
      </c>
      <c r="H76" s="1"/>
    </row>
    <row r="77" spans="1:8" x14ac:dyDescent="0.25">
      <c r="A77" s="4">
        <v>76</v>
      </c>
      <c r="B77" s="1" t="s">
        <v>236</v>
      </c>
      <c r="C77" s="2" t="str">
        <f>"77507122027818"</f>
        <v>77507122027818</v>
      </c>
      <c r="D77" s="2" t="s">
        <v>308</v>
      </c>
      <c r="E77" s="1" t="s">
        <v>491</v>
      </c>
      <c r="F77" s="1" t="s">
        <v>80</v>
      </c>
      <c r="G77" s="1">
        <v>1</v>
      </c>
      <c r="H77" s="1"/>
    </row>
    <row r="78" spans="1:8" x14ac:dyDescent="0.25">
      <c r="A78" s="4">
        <v>77</v>
      </c>
      <c r="B78" s="1" t="s">
        <v>236</v>
      </c>
      <c r="C78" s="2" t="str">
        <f>"77507022027818"</f>
        <v>77507022027818</v>
      </c>
      <c r="D78" s="2" t="s">
        <v>309</v>
      </c>
      <c r="E78" s="1" t="s">
        <v>492</v>
      </c>
      <c r="F78" s="1" t="s">
        <v>81</v>
      </c>
      <c r="G78" s="1">
        <v>1</v>
      </c>
      <c r="H78" s="1"/>
    </row>
    <row r="79" spans="1:8" x14ac:dyDescent="0.25">
      <c r="A79" s="4">
        <v>78</v>
      </c>
      <c r="B79" s="1" t="s">
        <v>236</v>
      </c>
      <c r="C79" s="2" t="str">
        <f>"77506922027818"</f>
        <v>77506922027818</v>
      </c>
      <c r="D79" s="2" t="s">
        <v>310</v>
      </c>
      <c r="E79" s="1" t="s">
        <v>475</v>
      </c>
      <c r="F79" s="1" t="s">
        <v>82</v>
      </c>
      <c r="G79" s="1">
        <v>1</v>
      </c>
      <c r="H79" s="1"/>
    </row>
    <row r="80" spans="1:8" x14ac:dyDescent="0.25">
      <c r="A80" s="4">
        <v>79</v>
      </c>
      <c r="B80" s="1" t="s">
        <v>236</v>
      </c>
      <c r="C80" s="2" t="str">
        <f>"77506822027818"</f>
        <v>77506822027818</v>
      </c>
      <c r="D80" s="2" t="s">
        <v>311</v>
      </c>
      <c r="E80" s="1" t="s">
        <v>493</v>
      </c>
      <c r="F80" s="1" t="s">
        <v>83</v>
      </c>
      <c r="G80" s="1">
        <v>1</v>
      </c>
      <c r="H80" s="1"/>
    </row>
    <row r="81" spans="1:8" x14ac:dyDescent="0.25">
      <c r="A81" s="4">
        <v>80</v>
      </c>
      <c r="B81" s="1" t="s">
        <v>236</v>
      </c>
      <c r="C81" s="2" t="str">
        <f>"77506722027818"</f>
        <v>77506722027818</v>
      </c>
      <c r="D81" s="2" t="s">
        <v>312</v>
      </c>
      <c r="E81" s="1" t="s">
        <v>494</v>
      </c>
      <c r="F81" s="1" t="s">
        <v>84</v>
      </c>
      <c r="G81" s="1">
        <v>1</v>
      </c>
      <c r="H81" s="1"/>
    </row>
    <row r="82" spans="1:8" x14ac:dyDescent="0.25">
      <c r="A82" s="4">
        <v>81</v>
      </c>
      <c r="B82" s="1" t="s">
        <v>236</v>
      </c>
      <c r="C82" s="2" t="str">
        <f>"77506622027818"</f>
        <v>77506622027818</v>
      </c>
      <c r="D82" s="2" t="s">
        <v>313</v>
      </c>
      <c r="E82" s="1" t="s">
        <v>464</v>
      </c>
      <c r="F82" s="1" t="s">
        <v>85</v>
      </c>
      <c r="G82" s="1">
        <v>1</v>
      </c>
      <c r="H82" s="1"/>
    </row>
    <row r="83" spans="1:8" x14ac:dyDescent="0.25">
      <c r="A83" s="4">
        <v>82</v>
      </c>
      <c r="B83" s="1" t="s">
        <v>236</v>
      </c>
      <c r="C83" s="2" t="str">
        <f>"77506522027818"</f>
        <v>77506522027818</v>
      </c>
      <c r="D83" s="2" t="s">
        <v>314</v>
      </c>
      <c r="E83" s="1" t="s">
        <v>489</v>
      </c>
      <c r="F83" s="1" t="s">
        <v>86</v>
      </c>
      <c r="G83" s="1">
        <v>1</v>
      </c>
      <c r="H83" s="1"/>
    </row>
    <row r="84" spans="1:8" x14ac:dyDescent="0.25">
      <c r="A84" s="4">
        <v>83</v>
      </c>
      <c r="B84" s="1" t="s">
        <v>236</v>
      </c>
      <c r="C84" s="2" t="str">
        <f>"77506422027818"</f>
        <v>77506422027818</v>
      </c>
      <c r="D84" s="2" t="s">
        <v>315</v>
      </c>
      <c r="E84" s="1" t="s">
        <v>474</v>
      </c>
      <c r="F84" s="1" t="s">
        <v>87</v>
      </c>
      <c r="G84" s="1">
        <v>1</v>
      </c>
      <c r="H84" s="1"/>
    </row>
    <row r="85" spans="1:8" x14ac:dyDescent="0.25">
      <c r="A85" s="4">
        <v>84</v>
      </c>
      <c r="B85" s="1" t="s">
        <v>236</v>
      </c>
      <c r="C85" s="2" t="str">
        <f>"77506322027818"</f>
        <v>77506322027818</v>
      </c>
      <c r="D85" s="2" t="s">
        <v>316</v>
      </c>
      <c r="E85" s="1" t="s">
        <v>471</v>
      </c>
      <c r="F85" s="1" t="s">
        <v>88</v>
      </c>
      <c r="G85" s="1">
        <v>1</v>
      </c>
      <c r="H85" s="1"/>
    </row>
    <row r="86" spans="1:8" x14ac:dyDescent="0.25">
      <c r="A86" s="4">
        <v>85</v>
      </c>
      <c r="B86" s="1" t="s">
        <v>236</v>
      </c>
      <c r="C86" s="2" t="str">
        <f>"77506222027818"</f>
        <v>77506222027818</v>
      </c>
      <c r="D86" s="2" t="s">
        <v>317</v>
      </c>
      <c r="E86" s="1" t="s">
        <v>457</v>
      </c>
      <c r="F86" s="1" t="s">
        <v>89</v>
      </c>
      <c r="G86" s="1">
        <v>1</v>
      </c>
      <c r="H86" s="1"/>
    </row>
    <row r="87" spans="1:8" x14ac:dyDescent="0.25">
      <c r="A87" s="4">
        <v>86</v>
      </c>
      <c r="B87" s="1" t="s">
        <v>236</v>
      </c>
      <c r="C87" s="2" t="str">
        <f>"77506122027818"</f>
        <v>77506122027818</v>
      </c>
      <c r="D87" s="2" t="s">
        <v>318</v>
      </c>
      <c r="E87" s="1" t="s">
        <v>485</v>
      </c>
      <c r="F87" s="1" t="s">
        <v>90</v>
      </c>
      <c r="G87" s="1">
        <v>1</v>
      </c>
      <c r="H87" s="1"/>
    </row>
    <row r="88" spans="1:8" x14ac:dyDescent="0.25">
      <c r="A88" s="4">
        <v>87</v>
      </c>
      <c r="B88" s="1" t="s">
        <v>236</v>
      </c>
      <c r="C88" s="2" t="str">
        <f>"77506022027818"</f>
        <v>77506022027818</v>
      </c>
      <c r="D88" s="2" t="s">
        <v>319</v>
      </c>
      <c r="E88" s="1" t="s">
        <v>471</v>
      </c>
      <c r="F88" s="1" t="s">
        <v>91</v>
      </c>
      <c r="G88" s="1">
        <v>1</v>
      </c>
      <c r="H88" s="1"/>
    </row>
    <row r="89" spans="1:8" x14ac:dyDescent="0.25">
      <c r="A89" s="4">
        <v>88</v>
      </c>
      <c r="B89" s="1" t="s">
        <v>236</v>
      </c>
      <c r="C89" s="2" t="str">
        <f>"77505922027818"</f>
        <v>77505922027818</v>
      </c>
      <c r="D89" s="2" t="s">
        <v>320</v>
      </c>
      <c r="E89" s="1" t="s">
        <v>495</v>
      </c>
      <c r="F89" s="1" t="s">
        <v>92</v>
      </c>
      <c r="G89" s="1">
        <v>1</v>
      </c>
      <c r="H89" s="1"/>
    </row>
    <row r="90" spans="1:8" x14ac:dyDescent="0.25">
      <c r="A90" s="4">
        <v>89</v>
      </c>
      <c r="B90" s="1" t="s">
        <v>236</v>
      </c>
      <c r="C90" s="2" t="str">
        <f>"77505822027818"</f>
        <v>77505822027818</v>
      </c>
      <c r="D90" s="2" t="s">
        <v>321</v>
      </c>
      <c r="E90" s="1" t="s">
        <v>461</v>
      </c>
      <c r="F90" s="1" t="s">
        <v>93</v>
      </c>
      <c r="G90" s="1">
        <v>1</v>
      </c>
      <c r="H90" s="1"/>
    </row>
    <row r="91" spans="1:8" x14ac:dyDescent="0.25">
      <c r="A91" s="4">
        <v>90</v>
      </c>
      <c r="B91" s="1" t="s">
        <v>236</v>
      </c>
      <c r="C91" s="2" t="str">
        <f>"77505722027818"</f>
        <v>77505722027818</v>
      </c>
      <c r="D91" s="2" t="s">
        <v>322</v>
      </c>
      <c r="E91" s="1" t="s">
        <v>470</v>
      </c>
      <c r="F91" s="1" t="s">
        <v>94</v>
      </c>
      <c r="G91" s="1">
        <v>1</v>
      </c>
      <c r="H91" s="1"/>
    </row>
    <row r="92" spans="1:8" x14ac:dyDescent="0.25">
      <c r="A92" s="4">
        <v>91</v>
      </c>
      <c r="B92" s="1" t="s">
        <v>236</v>
      </c>
      <c r="C92" s="2" t="str">
        <f>"77505622027818"</f>
        <v>77505622027818</v>
      </c>
      <c r="D92" s="2" t="s">
        <v>238</v>
      </c>
      <c r="E92" s="1" t="s">
        <v>496</v>
      </c>
      <c r="F92" s="1" t="s">
        <v>95</v>
      </c>
      <c r="G92" s="1">
        <v>1</v>
      </c>
      <c r="H92" s="1"/>
    </row>
    <row r="93" spans="1:8" x14ac:dyDescent="0.25">
      <c r="A93" s="4">
        <v>92</v>
      </c>
      <c r="B93" s="1" t="s">
        <v>236</v>
      </c>
      <c r="C93" s="2" t="str">
        <f>"77505522027818"</f>
        <v>77505522027818</v>
      </c>
      <c r="D93" s="2" t="s">
        <v>323</v>
      </c>
      <c r="E93" s="1" t="s">
        <v>497</v>
      </c>
      <c r="F93" s="1" t="s">
        <v>96</v>
      </c>
      <c r="G93" s="1">
        <v>1</v>
      </c>
      <c r="H93" s="1"/>
    </row>
    <row r="94" spans="1:8" x14ac:dyDescent="0.25">
      <c r="A94" s="4">
        <v>93</v>
      </c>
      <c r="B94" s="1" t="s">
        <v>236</v>
      </c>
      <c r="C94" s="2" t="str">
        <f>"77505422027818"</f>
        <v>77505422027818</v>
      </c>
      <c r="D94" s="2" t="s">
        <v>324</v>
      </c>
      <c r="E94" s="1" t="s">
        <v>468</v>
      </c>
      <c r="F94" s="1" t="s">
        <v>97</v>
      </c>
      <c r="G94" s="1">
        <v>1</v>
      </c>
      <c r="H94" s="1"/>
    </row>
    <row r="95" spans="1:8" x14ac:dyDescent="0.25">
      <c r="A95" s="4">
        <v>94</v>
      </c>
      <c r="B95" s="1" t="s">
        <v>236</v>
      </c>
      <c r="C95" s="2" t="str">
        <f>"77505322027818"</f>
        <v>77505322027818</v>
      </c>
      <c r="D95" s="1" t="s">
        <v>450</v>
      </c>
      <c r="E95" s="1" t="s">
        <v>528</v>
      </c>
      <c r="F95" s="1" t="s">
        <v>98</v>
      </c>
      <c r="G95" s="1">
        <v>1</v>
      </c>
      <c r="H95" s="1"/>
    </row>
    <row r="96" spans="1:8" x14ac:dyDescent="0.25">
      <c r="A96" s="4">
        <v>95</v>
      </c>
      <c r="B96" s="1" t="s">
        <v>236</v>
      </c>
      <c r="C96" s="2" t="str">
        <f>"77505222027818"</f>
        <v>77505222027818</v>
      </c>
      <c r="D96" s="2" t="s">
        <v>325</v>
      </c>
      <c r="E96" s="1" t="s">
        <v>498</v>
      </c>
      <c r="F96" s="1" t="s">
        <v>99</v>
      </c>
      <c r="G96" s="1">
        <v>1</v>
      </c>
      <c r="H96" s="1"/>
    </row>
    <row r="97" spans="1:8" x14ac:dyDescent="0.25">
      <c r="A97" s="4">
        <v>96</v>
      </c>
      <c r="B97" s="1" t="s">
        <v>236</v>
      </c>
      <c r="C97" s="2" t="str">
        <f>"77505122027818"</f>
        <v>77505122027818</v>
      </c>
      <c r="D97" s="2" t="s">
        <v>326</v>
      </c>
      <c r="E97" s="1" t="s">
        <v>499</v>
      </c>
      <c r="F97" s="1" t="s">
        <v>100</v>
      </c>
      <c r="G97" s="1">
        <v>1</v>
      </c>
      <c r="H97" s="1"/>
    </row>
    <row r="98" spans="1:8" x14ac:dyDescent="0.25">
      <c r="A98" s="4">
        <v>97</v>
      </c>
      <c r="B98" s="1" t="s">
        <v>236</v>
      </c>
      <c r="C98" s="2" t="str">
        <f>"77505022027818"</f>
        <v>77505022027818</v>
      </c>
      <c r="D98" s="2" t="s">
        <v>274</v>
      </c>
      <c r="E98" s="1" t="s">
        <v>480</v>
      </c>
      <c r="F98" s="1" t="s">
        <v>101</v>
      </c>
      <c r="G98" s="1">
        <v>1</v>
      </c>
      <c r="H98" s="1"/>
    </row>
    <row r="99" spans="1:8" x14ac:dyDescent="0.25">
      <c r="A99" s="4">
        <v>98</v>
      </c>
      <c r="B99" s="1" t="s">
        <v>236</v>
      </c>
      <c r="C99" s="2" t="str">
        <f>"77504922027818"</f>
        <v>77504922027818</v>
      </c>
      <c r="D99" s="2" t="s">
        <v>327</v>
      </c>
      <c r="E99" s="1" t="s">
        <v>500</v>
      </c>
      <c r="F99" s="1" t="s">
        <v>102</v>
      </c>
      <c r="G99" s="1">
        <v>1</v>
      </c>
      <c r="H99" s="1"/>
    </row>
    <row r="100" spans="1:8" x14ac:dyDescent="0.25">
      <c r="A100" s="4">
        <v>99</v>
      </c>
      <c r="B100" s="1" t="s">
        <v>236</v>
      </c>
      <c r="C100" s="2" t="str">
        <f>"77504822027818"</f>
        <v>77504822027818</v>
      </c>
      <c r="D100" s="2" t="s">
        <v>328</v>
      </c>
      <c r="E100" s="1" t="s">
        <v>501</v>
      </c>
      <c r="F100" s="1" t="s">
        <v>103</v>
      </c>
      <c r="G100" s="1">
        <v>1</v>
      </c>
      <c r="H100" s="1"/>
    </row>
    <row r="101" spans="1:8" x14ac:dyDescent="0.25">
      <c r="A101" s="4">
        <v>100</v>
      </c>
      <c r="B101" s="1" t="s">
        <v>236</v>
      </c>
      <c r="C101" s="2" t="str">
        <f>"77504722027818"</f>
        <v>77504722027818</v>
      </c>
      <c r="D101" s="2" t="s">
        <v>329</v>
      </c>
      <c r="E101" s="1" t="s">
        <v>496</v>
      </c>
      <c r="F101" s="1" t="s">
        <v>104</v>
      </c>
      <c r="G101" s="1">
        <v>1</v>
      </c>
      <c r="H101" s="1"/>
    </row>
    <row r="102" spans="1:8" x14ac:dyDescent="0.25">
      <c r="A102" s="4">
        <v>101</v>
      </c>
      <c r="B102" s="1" t="s">
        <v>236</v>
      </c>
      <c r="C102" s="2" t="str">
        <f>"77504622027818"</f>
        <v>77504622027818</v>
      </c>
      <c r="D102" s="2" t="s">
        <v>330</v>
      </c>
      <c r="E102" s="1" t="s">
        <v>471</v>
      </c>
      <c r="F102" s="1" t="s">
        <v>105</v>
      </c>
      <c r="G102" s="1">
        <v>1</v>
      </c>
      <c r="H102" s="1"/>
    </row>
    <row r="103" spans="1:8" x14ac:dyDescent="0.25">
      <c r="A103" s="4">
        <v>102</v>
      </c>
      <c r="B103" s="1" t="s">
        <v>236</v>
      </c>
      <c r="C103" s="2" t="str">
        <f>"77504522027818"</f>
        <v>77504522027818</v>
      </c>
      <c r="D103" s="2" t="s">
        <v>259</v>
      </c>
      <c r="E103" s="1" t="s">
        <v>495</v>
      </c>
      <c r="F103" s="1" t="s">
        <v>106</v>
      </c>
      <c r="G103" s="1">
        <v>1</v>
      </c>
      <c r="H103" s="1"/>
    </row>
    <row r="104" spans="1:8" x14ac:dyDescent="0.25">
      <c r="A104" s="4">
        <v>103</v>
      </c>
      <c r="B104" s="1" t="s">
        <v>236</v>
      </c>
      <c r="C104" s="2" t="str">
        <f>"77504422027818"</f>
        <v>77504422027818</v>
      </c>
      <c r="D104" s="2" t="s">
        <v>331</v>
      </c>
      <c r="E104" s="1" t="s">
        <v>502</v>
      </c>
      <c r="F104" s="1" t="s">
        <v>107</v>
      </c>
      <c r="G104" s="1">
        <v>1</v>
      </c>
      <c r="H104" s="1"/>
    </row>
    <row r="105" spans="1:8" x14ac:dyDescent="0.25">
      <c r="A105" s="4">
        <v>104</v>
      </c>
      <c r="B105" s="1" t="s">
        <v>236</v>
      </c>
      <c r="C105" s="2" t="str">
        <f>"200012197020"</f>
        <v>200012197020</v>
      </c>
      <c r="D105" s="2" t="s">
        <v>332</v>
      </c>
      <c r="E105" s="1" t="s">
        <v>503</v>
      </c>
      <c r="F105" s="1" t="s">
        <v>108</v>
      </c>
      <c r="G105" s="1">
        <v>1</v>
      </c>
      <c r="H105" s="1"/>
    </row>
    <row r="106" spans="1:8" x14ac:dyDescent="0.25">
      <c r="A106" s="4">
        <v>105</v>
      </c>
      <c r="B106" s="1" t="s">
        <v>236</v>
      </c>
      <c r="C106" s="2" t="str">
        <f>"77504222027818"</f>
        <v>77504222027818</v>
      </c>
      <c r="D106" s="2" t="s">
        <v>333</v>
      </c>
      <c r="E106" s="1" t="s">
        <v>504</v>
      </c>
      <c r="F106" s="1" t="s">
        <v>109</v>
      </c>
      <c r="G106" s="1">
        <v>1</v>
      </c>
      <c r="H106" s="1"/>
    </row>
    <row r="107" spans="1:8" x14ac:dyDescent="0.25">
      <c r="A107" s="4">
        <v>106</v>
      </c>
      <c r="B107" s="1" t="s">
        <v>236</v>
      </c>
      <c r="C107" s="2" t="str">
        <f>"77504122027818"</f>
        <v>77504122027818</v>
      </c>
      <c r="D107" s="2" t="s">
        <v>334</v>
      </c>
      <c r="E107" s="1" t="s">
        <v>473</v>
      </c>
      <c r="F107" s="1" t="s">
        <v>110</v>
      </c>
      <c r="G107" s="1">
        <v>1</v>
      </c>
      <c r="H107" s="1"/>
    </row>
    <row r="108" spans="1:8" x14ac:dyDescent="0.25">
      <c r="A108" s="4">
        <v>107</v>
      </c>
      <c r="B108" s="1" t="s">
        <v>236</v>
      </c>
      <c r="C108" s="2" t="str">
        <f>"77504022027818"</f>
        <v>77504022027818</v>
      </c>
      <c r="D108" s="2" t="s">
        <v>335</v>
      </c>
      <c r="E108" s="1" t="s">
        <v>465</v>
      </c>
      <c r="F108" s="1" t="s">
        <v>111</v>
      </c>
      <c r="G108" s="1">
        <v>1</v>
      </c>
      <c r="H108" s="1"/>
    </row>
    <row r="109" spans="1:8" x14ac:dyDescent="0.25">
      <c r="A109" s="4">
        <v>108</v>
      </c>
      <c r="B109" s="1" t="s">
        <v>236</v>
      </c>
      <c r="C109" s="2" t="str">
        <f>"77503922027818"</f>
        <v>77503922027818</v>
      </c>
      <c r="D109" s="2" t="s">
        <v>336</v>
      </c>
      <c r="E109" s="1" t="s">
        <v>461</v>
      </c>
      <c r="F109" s="1" t="s">
        <v>112</v>
      </c>
      <c r="G109" s="1">
        <v>1</v>
      </c>
      <c r="H109" s="1"/>
    </row>
    <row r="110" spans="1:8" x14ac:dyDescent="0.25">
      <c r="A110" s="4">
        <v>109</v>
      </c>
      <c r="B110" s="1" t="s">
        <v>236</v>
      </c>
      <c r="C110" s="2" t="str">
        <f>"77503822027818"</f>
        <v>77503822027818</v>
      </c>
      <c r="D110" s="2" t="s">
        <v>337</v>
      </c>
      <c r="E110" s="1" t="s">
        <v>480</v>
      </c>
      <c r="F110" s="1" t="s">
        <v>113</v>
      </c>
      <c r="G110" s="1">
        <v>1</v>
      </c>
      <c r="H110" s="1"/>
    </row>
    <row r="111" spans="1:8" x14ac:dyDescent="0.25">
      <c r="A111" s="4">
        <v>110</v>
      </c>
      <c r="B111" s="1" t="s">
        <v>236</v>
      </c>
      <c r="C111" s="2" t="str">
        <f>"77503722027818"</f>
        <v>77503722027818</v>
      </c>
      <c r="D111" s="2" t="s">
        <v>338</v>
      </c>
      <c r="E111" s="1" t="s">
        <v>505</v>
      </c>
      <c r="F111" s="1" t="s">
        <v>114</v>
      </c>
      <c r="G111" s="1">
        <v>1</v>
      </c>
      <c r="H111" s="1"/>
    </row>
    <row r="112" spans="1:8" x14ac:dyDescent="0.25">
      <c r="A112" s="4">
        <v>111</v>
      </c>
      <c r="B112" s="1" t="s">
        <v>236</v>
      </c>
      <c r="C112" s="2" t="str">
        <f>"77503622027818"</f>
        <v>77503622027818</v>
      </c>
      <c r="D112" s="2" t="s">
        <v>339</v>
      </c>
      <c r="E112" s="1" t="s">
        <v>496</v>
      </c>
      <c r="F112" s="1" t="s">
        <v>115</v>
      </c>
      <c r="G112" s="1">
        <v>1</v>
      </c>
      <c r="H112" s="1"/>
    </row>
    <row r="113" spans="1:8" x14ac:dyDescent="0.25">
      <c r="A113" s="4">
        <v>112</v>
      </c>
      <c r="B113" s="1" t="s">
        <v>236</v>
      </c>
      <c r="C113" s="2" t="str">
        <f>"77503522027818"</f>
        <v>77503522027818</v>
      </c>
      <c r="D113" s="2" t="s">
        <v>340</v>
      </c>
      <c r="E113" s="1" t="s">
        <v>506</v>
      </c>
      <c r="F113" s="1" t="s">
        <v>116</v>
      </c>
      <c r="G113" s="1">
        <v>1</v>
      </c>
      <c r="H113" s="1"/>
    </row>
    <row r="114" spans="1:8" x14ac:dyDescent="0.25">
      <c r="A114" s="4">
        <v>113</v>
      </c>
      <c r="B114" s="1" t="s">
        <v>236</v>
      </c>
      <c r="C114" s="2" t="str">
        <f>"77503422027818"</f>
        <v>77503422027818</v>
      </c>
      <c r="D114" s="2" t="s">
        <v>341</v>
      </c>
      <c r="E114" s="1" t="s">
        <v>495</v>
      </c>
      <c r="F114" s="1" t="s">
        <v>117</v>
      </c>
      <c r="G114" s="1">
        <v>1</v>
      </c>
      <c r="H114" s="1"/>
    </row>
    <row r="115" spans="1:8" x14ac:dyDescent="0.25">
      <c r="A115" s="4">
        <v>114</v>
      </c>
      <c r="B115" s="1" t="s">
        <v>236</v>
      </c>
      <c r="C115" s="2" t="str">
        <f>"77503322027818"</f>
        <v>77503322027818</v>
      </c>
      <c r="D115" s="2" t="s">
        <v>342</v>
      </c>
      <c r="E115" s="1" t="s">
        <v>473</v>
      </c>
      <c r="F115" s="1" t="s">
        <v>118</v>
      </c>
      <c r="G115" s="1">
        <v>1</v>
      </c>
      <c r="H115" s="1"/>
    </row>
    <row r="116" spans="1:8" x14ac:dyDescent="0.25">
      <c r="A116" s="4">
        <v>115</v>
      </c>
      <c r="B116" s="1" t="s">
        <v>236</v>
      </c>
      <c r="C116" s="2" t="str">
        <f>"77503222027818"</f>
        <v>77503222027818</v>
      </c>
      <c r="D116" s="2" t="s">
        <v>343</v>
      </c>
      <c r="E116" s="1" t="s">
        <v>476</v>
      </c>
      <c r="F116" s="1" t="s">
        <v>119</v>
      </c>
      <c r="G116" s="1">
        <v>1</v>
      </c>
      <c r="H116" s="1"/>
    </row>
    <row r="117" spans="1:8" x14ac:dyDescent="0.25">
      <c r="A117" s="4">
        <v>116</v>
      </c>
      <c r="B117" s="1" t="s">
        <v>236</v>
      </c>
      <c r="C117" s="2" t="str">
        <f>"77503122027818"</f>
        <v>77503122027818</v>
      </c>
      <c r="D117" s="2" t="s">
        <v>344</v>
      </c>
      <c r="E117" s="1" t="s">
        <v>476</v>
      </c>
      <c r="F117" s="1" t="s">
        <v>120</v>
      </c>
      <c r="G117" s="1">
        <v>1</v>
      </c>
      <c r="H117" s="1"/>
    </row>
    <row r="118" spans="1:8" x14ac:dyDescent="0.25">
      <c r="A118" s="4">
        <v>117</v>
      </c>
      <c r="B118" s="1" t="s">
        <v>236</v>
      </c>
      <c r="C118" s="2" t="str">
        <f>"77503022027818"</f>
        <v>77503022027818</v>
      </c>
      <c r="D118" s="2" t="s">
        <v>345</v>
      </c>
      <c r="E118" s="1" t="s">
        <v>458</v>
      </c>
      <c r="F118" s="1" t="s">
        <v>121</v>
      </c>
      <c r="G118" s="1">
        <v>1</v>
      </c>
      <c r="H118" s="1"/>
    </row>
    <row r="119" spans="1:8" x14ac:dyDescent="0.25">
      <c r="A119" s="4">
        <v>118</v>
      </c>
      <c r="B119" s="1" t="s">
        <v>236</v>
      </c>
      <c r="C119" s="2" t="str">
        <f>"77502922027818"</f>
        <v>77502922027818</v>
      </c>
      <c r="D119" s="2" t="s">
        <v>346</v>
      </c>
      <c r="E119" s="1" t="s">
        <v>458</v>
      </c>
      <c r="F119" s="1" t="s">
        <v>122</v>
      </c>
      <c r="G119" s="1">
        <v>1</v>
      </c>
      <c r="H119" s="1"/>
    </row>
    <row r="120" spans="1:8" x14ac:dyDescent="0.25">
      <c r="A120" s="4">
        <v>119</v>
      </c>
      <c r="B120" s="1" t="s">
        <v>236</v>
      </c>
      <c r="C120" s="2" t="str">
        <f>"77502822027818"</f>
        <v>77502822027818</v>
      </c>
      <c r="D120" s="2" t="s">
        <v>347</v>
      </c>
      <c r="E120" s="1" t="s">
        <v>464</v>
      </c>
      <c r="F120" s="1" t="s">
        <v>123</v>
      </c>
      <c r="G120" s="1">
        <v>1</v>
      </c>
      <c r="H120" s="1"/>
    </row>
    <row r="121" spans="1:8" x14ac:dyDescent="0.25">
      <c r="A121" s="4">
        <v>120</v>
      </c>
      <c r="B121" s="1" t="s">
        <v>236</v>
      </c>
      <c r="C121" s="2" t="str">
        <f>"77502722027818"</f>
        <v>77502722027818</v>
      </c>
      <c r="D121" s="2" t="s">
        <v>348</v>
      </c>
      <c r="E121" s="1" t="s">
        <v>507</v>
      </c>
      <c r="F121" s="1" t="s">
        <v>124</v>
      </c>
      <c r="G121" s="1">
        <v>1</v>
      </c>
      <c r="H121" s="1"/>
    </row>
    <row r="122" spans="1:8" x14ac:dyDescent="0.25">
      <c r="A122" s="4">
        <v>121</v>
      </c>
      <c r="B122" s="1" t="s">
        <v>236</v>
      </c>
      <c r="C122" s="2" t="str">
        <f>"77502622027818"</f>
        <v>77502622027818</v>
      </c>
      <c r="D122" s="2" t="s">
        <v>349</v>
      </c>
      <c r="E122" s="1" t="s">
        <v>458</v>
      </c>
      <c r="F122" s="1" t="s">
        <v>125</v>
      </c>
      <c r="G122" s="1">
        <v>1</v>
      </c>
      <c r="H122" s="1"/>
    </row>
    <row r="123" spans="1:8" x14ac:dyDescent="0.25">
      <c r="A123" s="4">
        <v>122</v>
      </c>
      <c r="B123" s="1" t="s">
        <v>236</v>
      </c>
      <c r="C123" s="2" t="str">
        <f>"77502522027818"</f>
        <v>77502522027818</v>
      </c>
      <c r="D123" s="2" t="s">
        <v>350</v>
      </c>
      <c r="E123" s="1" t="s">
        <v>508</v>
      </c>
      <c r="F123" s="1" t="s">
        <v>126</v>
      </c>
      <c r="G123" s="1">
        <v>1</v>
      </c>
      <c r="H123" s="1"/>
    </row>
    <row r="124" spans="1:8" x14ac:dyDescent="0.25">
      <c r="A124" s="4">
        <v>123</v>
      </c>
      <c r="B124" s="1" t="s">
        <v>236</v>
      </c>
      <c r="C124" s="2" t="str">
        <f>"77502422027818"</f>
        <v>77502422027818</v>
      </c>
      <c r="D124" s="2" t="s">
        <v>351</v>
      </c>
      <c r="E124" s="1" t="s">
        <v>463</v>
      </c>
      <c r="F124" s="1" t="s">
        <v>127</v>
      </c>
      <c r="G124" s="1">
        <v>1</v>
      </c>
      <c r="H124" s="1"/>
    </row>
    <row r="125" spans="1:8" x14ac:dyDescent="0.25">
      <c r="A125" s="4">
        <v>124</v>
      </c>
      <c r="B125" s="1" t="s">
        <v>236</v>
      </c>
      <c r="C125" s="2" t="str">
        <f>"77502322027818"</f>
        <v>77502322027818</v>
      </c>
      <c r="D125" s="2" t="s">
        <v>352</v>
      </c>
      <c r="E125" s="1" t="s">
        <v>461</v>
      </c>
      <c r="F125" s="1" t="s">
        <v>128</v>
      </c>
      <c r="G125" s="1">
        <v>1</v>
      </c>
      <c r="H125" s="1"/>
    </row>
    <row r="126" spans="1:8" x14ac:dyDescent="0.25">
      <c r="A126" s="4">
        <v>125</v>
      </c>
      <c r="B126" s="1" t="s">
        <v>236</v>
      </c>
      <c r="C126" s="2" t="str">
        <f>"77502222027818"</f>
        <v>77502222027818</v>
      </c>
      <c r="D126" s="2" t="s">
        <v>353</v>
      </c>
      <c r="E126" s="1" t="s">
        <v>488</v>
      </c>
      <c r="F126" s="1" t="s">
        <v>129</v>
      </c>
      <c r="G126" s="1">
        <v>1</v>
      </c>
      <c r="H126" s="1"/>
    </row>
    <row r="127" spans="1:8" x14ac:dyDescent="0.25">
      <c r="A127" s="4">
        <v>126</v>
      </c>
      <c r="B127" s="1" t="s">
        <v>236</v>
      </c>
      <c r="C127" s="2" t="str">
        <f>"77502122027818"</f>
        <v>77502122027818</v>
      </c>
      <c r="D127" s="2" t="s">
        <v>354</v>
      </c>
      <c r="E127" s="1" t="s">
        <v>457</v>
      </c>
      <c r="F127" s="1" t="s">
        <v>130</v>
      </c>
      <c r="G127" s="1">
        <v>1</v>
      </c>
      <c r="H127" s="1"/>
    </row>
    <row r="128" spans="1:8" x14ac:dyDescent="0.25">
      <c r="A128" s="4">
        <v>127</v>
      </c>
      <c r="B128" s="1" t="s">
        <v>236</v>
      </c>
      <c r="C128" s="2" t="str">
        <f>"77502022027818"</f>
        <v>77502022027818</v>
      </c>
      <c r="D128" s="2" t="s">
        <v>355</v>
      </c>
      <c r="E128" s="1" t="s">
        <v>509</v>
      </c>
      <c r="F128" s="1" t="s">
        <v>131</v>
      </c>
      <c r="G128" s="1">
        <v>1</v>
      </c>
      <c r="H128" s="1"/>
    </row>
    <row r="129" spans="1:8" x14ac:dyDescent="0.25">
      <c r="A129" s="4">
        <v>128</v>
      </c>
      <c r="B129" s="1" t="s">
        <v>236</v>
      </c>
      <c r="C129" s="2" t="str">
        <f>"77501922027818"</f>
        <v>77501922027818</v>
      </c>
      <c r="D129" s="2" t="s">
        <v>356</v>
      </c>
      <c r="E129" s="1" t="s">
        <v>457</v>
      </c>
      <c r="F129" s="1" t="s">
        <v>132</v>
      </c>
      <c r="G129" s="1">
        <v>1</v>
      </c>
      <c r="H129" s="1"/>
    </row>
    <row r="130" spans="1:8" x14ac:dyDescent="0.25">
      <c r="A130" s="4">
        <v>129</v>
      </c>
      <c r="B130" s="1" t="s">
        <v>236</v>
      </c>
      <c r="C130" s="2" t="str">
        <f>"77501822027818"</f>
        <v>77501822027818</v>
      </c>
      <c r="D130" s="2" t="s">
        <v>357</v>
      </c>
      <c r="E130" s="1" t="s">
        <v>469</v>
      </c>
      <c r="F130" s="1" t="s">
        <v>133</v>
      </c>
      <c r="G130" s="1">
        <v>1</v>
      </c>
      <c r="H130" s="1"/>
    </row>
    <row r="131" spans="1:8" x14ac:dyDescent="0.25">
      <c r="A131" s="4">
        <v>130</v>
      </c>
      <c r="B131" s="1" t="s">
        <v>236</v>
      </c>
      <c r="C131" s="2" t="str">
        <f>"77501722027818"</f>
        <v>77501722027818</v>
      </c>
      <c r="D131" s="2" t="s">
        <v>358</v>
      </c>
      <c r="E131" s="1" t="s">
        <v>510</v>
      </c>
      <c r="F131" s="1" t="s">
        <v>134</v>
      </c>
      <c r="G131" s="1">
        <v>1</v>
      </c>
      <c r="H131" s="1"/>
    </row>
    <row r="132" spans="1:8" x14ac:dyDescent="0.25">
      <c r="A132" s="4">
        <v>131</v>
      </c>
      <c r="B132" s="1" t="s">
        <v>236</v>
      </c>
      <c r="C132" s="2" t="str">
        <f>"77501622027818"</f>
        <v>77501622027818</v>
      </c>
      <c r="D132" s="2" t="s">
        <v>359</v>
      </c>
      <c r="E132" s="1" t="s">
        <v>511</v>
      </c>
      <c r="F132" s="1" t="s">
        <v>135</v>
      </c>
      <c r="G132" s="1">
        <v>1</v>
      </c>
      <c r="H132" s="1"/>
    </row>
    <row r="133" spans="1:8" x14ac:dyDescent="0.25">
      <c r="A133" s="4">
        <v>132</v>
      </c>
      <c r="B133" s="1" t="s">
        <v>236</v>
      </c>
      <c r="C133" s="2" t="str">
        <f>"77501522027818"</f>
        <v>77501522027818</v>
      </c>
      <c r="D133" s="2" t="s">
        <v>335</v>
      </c>
      <c r="E133" s="1" t="s">
        <v>456</v>
      </c>
      <c r="F133" s="1" t="s">
        <v>136</v>
      </c>
      <c r="G133" s="1">
        <v>1</v>
      </c>
      <c r="H133" s="1"/>
    </row>
    <row r="134" spans="1:8" x14ac:dyDescent="0.25">
      <c r="A134" s="4">
        <v>133</v>
      </c>
      <c r="B134" s="1" t="s">
        <v>236</v>
      </c>
      <c r="C134" s="2" t="str">
        <f>"77501422027818"</f>
        <v>77501422027818</v>
      </c>
      <c r="D134" s="2" t="s">
        <v>360</v>
      </c>
      <c r="E134" s="1" t="s">
        <v>475</v>
      </c>
      <c r="F134" s="1" t="s">
        <v>137</v>
      </c>
      <c r="G134" s="1">
        <v>1</v>
      </c>
      <c r="H134" s="1"/>
    </row>
    <row r="135" spans="1:8" x14ac:dyDescent="0.25">
      <c r="A135" s="4">
        <v>134</v>
      </c>
      <c r="B135" s="1" t="s">
        <v>236</v>
      </c>
      <c r="C135" s="2" t="str">
        <f>"77501322027818"</f>
        <v>77501322027818</v>
      </c>
      <c r="D135" s="2" t="s">
        <v>451</v>
      </c>
      <c r="E135" s="1" t="s">
        <v>488</v>
      </c>
      <c r="F135" s="1" t="s">
        <v>138</v>
      </c>
      <c r="G135" s="1">
        <v>1</v>
      </c>
      <c r="H135" s="1"/>
    </row>
    <row r="136" spans="1:8" x14ac:dyDescent="0.25">
      <c r="A136" s="4">
        <v>135</v>
      </c>
      <c r="B136" s="1" t="s">
        <v>236</v>
      </c>
      <c r="C136" s="2" t="str">
        <f>"77501222027818"</f>
        <v>77501222027818</v>
      </c>
      <c r="D136" s="2" t="s">
        <v>361</v>
      </c>
      <c r="E136" s="1" t="s">
        <v>474</v>
      </c>
      <c r="F136" s="1" t="s">
        <v>139</v>
      </c>
      <c r="G136" s="1">
        <v>1</v>
      </c>
      <c r="H136" s="1"/>
    </row>
    <row r="137" spans="1:8" x14ac:dyDescent="0.25">
      <c r="A137" s="4">
        <v>136</v>
      </c>
      <c r="B137" s="1" t="s">
        <v>236</v>
      </c>
      <c r="C137" s="2" t="str">
        <f>"77501122027818"</f>
        <v>77501122027818</v>
      </c>
      <c r="D137" s="2" t="s">
        <v>362</v>
      </c>
      <c r="E137" s="1" t="s">
        <v>474</v>
      </c>
      <c r="F137" s="1" t="s">
        <v>140</v>
      </c>
      <c r="G137" s="1">
        <v>1</v>
      </c>
      <c r="H137" s="1"/>
    </row>
    <row r="138" spans="1:8" x14ac:dyDescent="0.25">
      <c r="A138" s="4">
        <v>137</v>
      </c>
      <c r="B138" s="1" t="s">
        <v>236</v>
      </c>
      <c r="C138" s="2" t="str">
        <f>"77501022027818"</f>
        <v>77501022027818</v>
      </c>
      <c r="D138" s="2" t="s">
        <v>363</v>
      </c>
      <c r="E138" s="1" t="s">
        <v>461</v>
      </c>
      <c r="F138" s="1" t="s">
        <v>141</v>
      </c>
      <c r="G138" s="1">
        <v>1</v>
      </c>
      <c r="H138" s="1"/>
    </row>
    <row r="139" spans="1:8" x14ac:dyDescent="0.25">
      <c r="A139" s="4">
        <v>138</v>
      </c>
      <c r="B139" s="1" t="s">
        <v>236</v>
      </c>
      <c r="C139" s="2" t="str">
        <f>"77500922027818"</f>
        <v>77500922027818</v>
      </c>
      <c r="D139" s="2" t="s">
        <v>364</v>
      </c>
      <c r="E139" s="1" t="s">
        <v>487</v>
      </c>
      <c r="F139" s="1" t="s">
        <v>142</v>
      </c>
      <c r="G139" s="1">
        <v>1</v>
      </c>
      <c r="H139" s="1"/>
    </row>
    <row r="140" spans="1:8" x14ac:dyDescent="0.25">
      <c r="A140" s="4">
        <v>139</v>
      </c>
      <c r="B140" s="1" t="s">
        <v>236</v>
      </c>
      <c r="C140" s="2" t="str">
        <f>"77500822027818"</f>
        <v>77500822027818</v>
      </c>
      <c r="D140" s="2" t="s">
        <v>365</v>
      </c>
      <c r="E140" s="1" t="s">
        <v>461</v>
      </c>
      <c r="F140" s="1" t="s">
        <v>143</v>
      </c>
      <c r="G140" s="1">
        <v>1</v>
      </c>
      <c r="H140" s="1"/>
    </row>
    <row r="141" spans="1:8" x14ac:dyDescent="0.25">
      <c r="A141" s="4">
        <v>140</v>
      </c>
      <c r="B141" s="1" t="s">
        <v>236</v>
      </c>
      <c r="C141" s="2" t="str">
        <f>"77500722027818"</f>
        <v>77500722027818</v>
      </c>
      <c r="D141" s="2" t="s">
        <v>366</v>
      </c>
      <c r="E141" s="1" t="s">
        <v>461</v>
      </c>
      <c r="F141" s="1" t="s">
        <v>144</v>
      </c>
      <c r="G141" s="1">
        <v>1</v>
      </c>
      <c r="H141" s="1"/>
    </row>
    <row r="142" spans="1:8" x14ac:dyDescent="0.25">
      <c r="A142" s="4">
        <v>141</v>
      </c>
      <c r="B142" s="1" t="s">
        <v>236</v>
      </c>
      <c r="C142" s="2" t="str">
        <f>"77500622027818"</f>
        <v>77500622027818</v>
      </c>
      <c r="D142" s="2" t="s">
        <v>367</v>
      </c>
      <c r="E142" s="1" t="s">
        <v>468</v>
      </c>
      <c r="F142" s="1" t="s">
        <v>145</v>
      </c>
      <c r="G142" s="1">
        <v>1</v>
      </c>
      <c r="H142" s="1"/>
    </row>
    <row r="143" spans="1:8" x14ac:dyDescent="0.25">
      <c r="A143" s="4">
        <v>142</v>
      </c>
      <c r="B143" s="1" t="s">
        <v>236</v>
      </c>
      <c r="C143" s="2" t="str">
        <f>"77500522027818"</f>
        <v>77500522027818</v>
      </c>
      <c r="D143" s="2" t="s">
        <v>368</v>
      </c>
      <c r="E143" s="1" t="s">
        <v>474</v>
      </c>
      <c r="F143" s="1" t="s">
        <v>146</v>
      </c>
      <c r="G143" s="1">
        <v>1</v>
      </c>
      <c r="H143" s="1"/>
    </row>
    <row r="144" spans="1:8" x14ac:dyDescent="0.25">
      <c r="A144" s="4">
        <v>143</v>
      </c>
      <c r="B144" s="1" t="s">
        <v>236</v>
      </c>
      <c r="C144" s="2" t="str">
        <f>"77500422027818"</f>
        <v>77500422027818</v>
      </c>
      <c r="D144" s="2" t="s">
        <v>369</v>
      </c>
      <c r="E144" s="1" t="s">
        <v>512</v>
      </c>
      <c r="F144" s="1" t="s">
        <v>147</v>
      </c>
      <c r="G144" s="1">
        <v>1</v>
      </c>
      <c r="H144" s="1"/>
    </row>
    <row r="145" spans="1:8" x14ac:dyDescent="0.25">
      <c r="A145" s="4">
        <v>144</v>
      </c>
      <c r="B145" s="1" t="s">
        <v>236</v>
      </c>
      <c r="C145" s="2" t="str">
        <f>"77500322027818"</f>
        <v>77500322027818</v>
      </c>
      <c r="D145" s="2" t="s">
        <v>370</v>
      </c>
      <c r="E145" s="1" t="s">
        <v>487</v>
      </c>
      <c r="F145" s="1" t="s">
        <v>148</v>
      </c>
      <c r="G145" s="1">
        <v>1</v>
      </c>
      <c r="H145" s="1"/>
    </row>
    <row r="146" spans="1:8" x14ac:dyDescent="0.25">
      <c r="A146" s="4">
        <v>145</v>
      </c>
      <c r="B146" s="1" t="s">
        <v>236</v>
      </c>
      <c r="C146" s="2" t="str">
        <f>"77500222027818"</f>
        <v>77500222027818</v>
      </c>
      <c r="D146" s="2" t="s">
        <v>371</v>
      </c>
      <c r="E146" s="1" t="s">
        <v>471</v>
      </c>
      <c r="F146" s="1" t="s">
        <v>149</v>
      </c>
      <c r="G146" s="1">
        <v>1</v>
      </c>
      <c r="H146" s="1"/>
    </row>
    <row r="147" spans="1:8" x14ac:dyDescent="0.25">
      <c r="A147" s="4">
        <v>146</v>
      </c>
      <c r="B147" s="1" t="s">
        <v>236</v>
      </c>
      <c r="C147" s="2" t="str">
        <f>"77500122027818"</f>
        <v>77500122027818</v>
      </c>
      <c r="D147" s="2" t="s">
        <v>372</v>
      </c>
      <c r="E147" s="1" t="s">
        <v>466</v>
      </c>
      <c r="F147" s="1" t="s">
        <v>150</v>
      </c>
      <c r="G147" s="1">
        <v>1</v>
      </c>
      <c r="H147" s="1"/>
    </row>
    <row r="148" spans="1:8" x14ac:dyDescent="0.25">
      <c r="A148" s="4">
        <v>147</v>
      </c>
      <c r="B148" s="1" t="s">
        <v>236</v>
      </c>
      <c r="C148" s="2" t="str">
        <f>"77500022027818"</f>
        <v>77500022027818</v>
      </c>
      <c r="D148" s="2" t="s">
        <v>373</v>
      </c>
      <c r="E148" s="1" t="s">
        <v>513</v>
      </c>
      <c r="F148" s="1" t="s">
        <v>151</v>
      </c>
      <c r="G148" s="1">
        <v>1</v>
      </c>
      <c r="H148" s="1"/>
    </row>
    <row r="149" spans="1:8" x14ac:dyDescent="0.25">
      <c r="A149" s="4">
        <v>148</v>
      </c>
      <c r="B149" s="1" t="s">
        <v>236</v>
      </c>
      <c r="C149" s="2" t="str">
        <f>"77499922027818"</f>
        <v>77499922027818</v>
      </c>
      <c r="D149" s="2" t="s">
        <v>374</v>
      </c>
      <c r="E149" s="1" t="s">
        <v>461</v>
      </c>
      <c r="F149" s="1" t="s">
        <v>152</v>
      </c>
      <c r="G149" s="1">
        <v>1</v>
      </c>
      <c r="H149" s="1"/>
    </row>
    <row r="150" spans="1:8" x14ac:dyDescent="0.25">
      <c r="A150" s="4">
        <v>149</v>
      </c>
      <c r="B150" s="1" t="s">
        <v>236</v>
      </c>
      <c r="C150" s="2" t="str">
        <f>"77499822027818"</f>
        <v>77499822027818</v>
      </c>
      <c r="D150" s="2" t="s">
        <v>375</v>
      </c>
      <c r="E150" s="1" t="s">
        <v>463</v>
      </c>
      <c r="F150" s="1" t="s">
        <v>153</v>
      </c>
      <c r="G150" s="1">
        <v>1</v>
      </c>
      <c r="H150" s="1"/>
    </row>
    <row r="151" spans="1:8" x14ac:dyDescent="0.25">
      <c r="A151" s="4">
        <v>150</v>
      </c>
      <c r="B151" s="1" t="s">
        <v>236</v>
      </c>
      <c r="C151" s="2" t="str">
        <f>"77499722027818"</f>
        <v>77499722027818</v>
      </c>
      <c r="D151" s="2" t="s">
        <v>376</v>
      </c>
      <c r="E151" s="1" t="s">
        <v>461</v>
      </c>
      <c r="F151" s="1" t="s">
        <v>154</v>
      </c>
      <c r="G151" s="1">
        <v>1</v>
      </c>
      <c r="H151" s="1"/>
    </row>
    <row r="152" spans="1:8" x14ac:dyDescent="0.25">
      <c r="A152" s="4">
        <v>151</v>
      </c>
      <c r="B152" s="1" t="s">
        <v>236</v>
      </c>
      <c r="C152" s="2" t="str">
        <f>"77499622027818"</f>
        <v>77499622027818</v>
      </c>
      <c r="D152" s="2" t="s">
        <v>377</v>
      </c>
      <c r="E152" s="1" t="s">
        <v>512</v>
      </c>
      <c r="F152" s="1" t="s">
        <v>155</v>
      </c>
      <c r="G152" s="1">
        <v>1</v>
      </c>
      <c r="H152" s="1"/>
    </row>
    <row r="153" spans="1:8" x14ac:dyDescent="0.25">
      <c r="A153" s="4">
        <v>152</v>
      </c>
      <c r="B153" s="1" t="s">
        <v>236</v>
      </c>
      <c r="C153" s="2" t="str">
        <f>"77499522027818"</f>
        <v>77499522027818</v>
      </c>
      <c r="D153" s="2" t="s">
        <v>378</v>
      </c>
      <c r="E153" s="1" t="s">
        <v>461</v>
      </c>
      <c r="F153" s="1" t="s">
        <v>156</v>
      </c>
      <c r="G153" s="1">
        <v>1</v>
      </c>
      <c r="H153" s="1"/>
    </row>
    <row r="154" spans="1:8" x14ac:dyDescent="0.25">
      <c r="A154" s="4">
        <v>153</v>
      </c>
      <c r="B154" s="1" t="s">
        <v>236</v>
      </c>
      <c r="C154" s="2" t="str">
        <f>"77499422027818"</f>
        <v>77499422027818</v>
      </c>
      <c r="D154" s="2" t="s">
        <v>379</v>
      </c>
      <c r="E154" s="1" t="s">
        <v>474</v>
      </c>
      <c r="F154" s="1" t="s">
        <v>157</v>
      </c>
      <c r="G154" s="1">
        <v>1</v>
      </c>
      <c r="H154" s="1"/>
    </row>
    <row r="155" spans="1:8" x14ac:dyDescent="0.25">
      <c r="A155" s="4">
        <v>154</v>
      </c>
      <c r="B155" s="1" t="s">
        <v>236</v>
      </c>
      <c r="C155" s="2" t="str">
        <f>"77499322027818"</f>
        <v>77499322027818</v>
      </c>
      <c r="D155" s="2" t="s">
        <v>380</v>
      </c>
      <c r="E155" s="1" t="s">
        <v>471</v>
      </c>
      <c r="F155" s="1" t="s">
        <v>158</v>
      </c>
      <c r="G155" s="1">
        <v>1</v>
      </c>
      <c r="H155" s="1"/>
    </row>
    <row r="156" spans="1:8" x14ac:dyDescent="0.25">
      <c r="A156" s="4">
        <v>155</v>
      </c>
      <c r="B156" s="1" t="s">
        <v>236</v>
      </c>
      <c r="C156" s="2" t="str">
        <f>"77499222027818"</f>
        <v>77499222027818</v>
      </c>
      <c r="D156" s="2" t="s">
        <v>381</v>
      </c>
      <c r="E156" s="1" t="s">
        <v>514</v>
      </c>
      <c r="F156" s="1" t="s">
        <v>159</v>
      </c>
      <c r="G156" s="1">
        <v>1</v>
      </c>
      <c r="H156" s="1"/>
    </row>
    <row r="157" spans="1:8" x14ac:dyDescent="0.25">
      <c r="A157" s="4">
        <v>156</v>
      </c>
      <c r="B157" s="1" t="s">
        <v>236</v>
      </c>
      <c r="C157" s="2" t="str">
        <f>"77499122027818"</f>
        <v>77499122027818</v>
      </c>
      <c r="D157" s="2" t="s">
        <v>382</v>
      </c>
      <c r="E157" s="1" t="s">
        <v>480</v>
      </c>
      <c r="F157" s="1" t="s">
        <v>160</v>
      </c>
      <c r="G157" s="1">
        <v>1</v>
      </c>
      <c r="H157" s="1"/>
    </row>
    <row r="158" spans="1:8" x14ac:dyDescent="0.25">
      <c r="A158" s="4">
        <v>157</v>
      </c>
      <c r="B158" s="1" t="s">
        <v>236</v>
      </c>
      <c r="C158" s="2" t="str">
        <f>"77499022027818"</f>
        <v>77499022027818</v>
      </c>
      <c r="D158" s="2" t="s">
        <v>383</v>
      </c>
      <c r="E158" s="1" t="s">
        <v>512</v>
      </c>
      <c r="F158" s="1" t="s">
        <v>161</v>
      </c>
      <c r="G158" s="1">
        <v>1</v>
      </c>
      <c r="H158" s="1"/>
    </row>
    <row r="159" spans="1:8" x14ac:dyDescent="0.25">
      <c r="A159" s="4">
        <v>158</v>
      </c>
      <c r="B159" s="1" t="s">
        <v>236</v>
      </c>
      <c r="C159" s="2" t="str">
        <f>"77498922027818"</f>
        <v>77498922027818</v>
      </c>
      <c r="D159" s="2" t="s">
        <v>384</v>
      </c>
      <c r="E159" s="1" t="s">
        <v>499</v>
      </c>
      <c r="F159" s="1" t="s">
        <v>162</v>
      </c>
      <c r="G159" s="1">
        <v>1</v>
      </c>
      <c r="H159" s="1"/>
    </row>
    <row r="160" spans="1:8" x14ac:dyDescent="0.25">
      <c r="A160" s="4">
        <v>159</v>
      </c>
      <c r="B160" s="1" t="s">
        <v>236</v>
      </c>
      <c r="C160" s="2" t="str">
        <f>"77498822027818"</f>
        <v>77498822027818</v>
      </c>
      <c r="D160" s="2" t="s">
        <v>385</v>
      </c>
      <c r="E160" s="1" t="s">
        <v>489</v>
      </c>
      <c r="F160" s="1" t="s">
        <v>163</v>
      </c>
      <c r="G160" s="1">
        <v>1</v>
      </c>
      <c r="H160" s="1"/>
    </row>
    <row r="161" spans="1:8" x14ac:dyDescent="0.25">
      <c r="A161" s="4">
        <v>160</v>
      </c>
      <c r="B161" s="1" t="s">
        <v>236</v>
      </c>
      <c r="C161" s="2" t="str">
        <f>"77498722027818"</f>
        <v>77498722027818</v>
      </c>
      <c r="D161" s="2" t="s">
        <v>386</v>
      </c>
      <c r="E161" s="1" t="s">
        <v>461</v>
      </c>
      <c r="F161" s="1" t="s">
        <v>164</v>
      </c>
      <c r="G161" s="1">
        <v>1</v>
      </c>
      <c r="H161" s="1"/>
    </row>
    <row r="162" spans="1:8" x14ac:dyDescent="0.25">
      <c r="A162" s="4">
        <v>161</v>
      </c>
      <c r="B162" s="1" t="s">
        <v>236</v>
      </c>
      <c r="C162" s="2" t="str">
        <f>"77498622027818"</f>
        <v>77498622027818</v>
      </c>
      <c r="D162" s="2" t="s">
        <v>387</v>
      </c>
      <c r="E162" s="1" t="s">
        <v>471</v>
      </c>
      <c r="F162" s="1" t="s">
        <v>165</v>
      </c>
      <c r="G162" s="1">
        <v>1</v>
      </c>
      <c r="H162" s="1"/>
    </row>
    <row r="163" spans="1:8" x14ac:dyDescent="0.25">
      <c r="A163" s="4">
        <v>162</v>
      </c>
      <c r="B163" s="1" t="s">
        <v>236</v>
      </c>
      <c r="C163" s="2" t="str">
        <f>"77498522027818"</f>
        <v>77498522027818</v>
      </c>
      <c r="D163" s="1" t="s">
        <v>166</v>
      </c>
      <c r="E163" s="1" t="s">
        <v>499</v>
      </c>
      <c r="F163" s="1" t="s">
        <v>167</v>
      </c>
      <c r="G163" s="1">
        <v>1</v>
      </c>
      <c r="H163" s="1"/>
    </row>
    <row r="164" spans="1:8" x14ac:dyDescent="0.25">
      <c r="A164" s="4">
        <v>163</v>
      </c>
      <c r="B164" s="1" t="s">
        <v>236</v>
      </c>
      <c r="C164" s="2" t="str">
        <f>"77498422027818"</f>
        <v>77498422027818</v>
      </c>
      <c r="D164" s="2" t="s">
        <v>388</v>
      </c>
      <c r="E164" s="1" t="s">
        <v>476</v>
      </c>
      <c r="F164" s="1" t="s">
        <v>168</v>
      </c>
      <c r="G164" s="1">
        <v>1</v>
      </c>
      <c r="H164" s="1"/>
    </row>
    <row r="165" spans="1:8" x14ac:dyDescent="0.25">
      <c r="A165" s="4">
        <v>164</v>
      </c>
      <c r="B165" s="1" t="s">
        <v>236</v>
      </c>
      <c r="C165" s="2" t="str">
        <f>"77498322027818"</f>
        <v>77498322027818</v>
      </c>
      <c r="D165" s="2" t="s">
        <v>389</v>
      </c>
      <c r="E165" s="1" t="s">
        <v>494</v>
      </c>
      <c r="F165" s="1" t="s">
        <v>169</v>
      </c>
      <c r="G165" s="1">
        <v>1</v>
      </c>
      <c r="H165" s="1"/>
    </row>
    <row r="166" spans="1:8" x14ac:dyDescent="0.25">
      <c r="A166" s="4">
        <v>165</v>
      </c>
      <c r="B166" s="1" t="s">
        <v>236</v>
      </c>
      <c r="C166" s="2" t="str">
        <f>"200012196610"</f>
        <v>200012196610</v>
      </c>
      <c r="D166" s="2" t="s">
        <v>390</v>
      </c>
      <c r="E166" s="1" t="s">
        <v>503</v>
      </c>
      <c r="F166" s="1" t="s">
        <v>170</v>
      </c>
      <c r="G166" s="1">
        <v>1</v>
      </c>
      <c r="H166" s="1"/>
    </row>
    <row r="167" spans="1:8" x14ac:dyDescent="0.25">
      <c r="A167" s="4">
        <v>166</v>
      </c>
      <c r="B167" s="1" t="s">
        <v>236</v>
      </c>
      <c r="C167" s="2" t="str">
        <f>"77498122027818"</f>
        <v>77498122027818</v>
      </c>
      <c r="D167" s="2" t="s">
        <v>391</v>
      </c>
      <c r="E167" s="1" t="s">
        <v>478</v>
      </c>
      <c r="F167" s="1" t="s">
        <v>171</v>
      </c>
      <c r="G167" s="1">
        <v>1</v>
      </c>
      <c r="H167" s="1"/>
    </row>
    <row r="168" spans="1:8" x14ac:dyDescent="0.25">
      <c r="A168" s="4">
        <v>167</v>
      </c>
      <c r="B168" s="1" t="s">
        <v>236</v>
      </c>
      <c r="C168" s="2" t="str">
        <f>"77498022027818"</f>
        <v>77498022027818</v>
      </c>
      <c r="D168" s="2" t="s">
        <v>392</v>
      </c>
      <c r="E168" s="1" t="s">
        <v>465</v>
      </c>
      <c r="F168" s="1" t="s">
        <v>172</v>
      </c>
      <c r="G168" s="1">
        <v>1</v>
      </c>
      <c r="H168" s="1"/>
    </row>
    <row r="169" spans="1:8" x14ac:dyDescent="0.25">
      <c r="A169" s="4">
        <v>168</v>
      </c>
      <c r="B169" s="1" t="s">
        <v>236</v>
      </c>
      <c r="C169" s="2" t="str">
        <f>"77497922027818"</f>
        <v>77497922027818</v>
      </c>
      <c r="D169" s="2" t="s">
        <v>393</v>
      </c>
      <c r="E169" s="1" t="s">
        <v>476</v>
      </c>
      <c r="F169" s="1" t="s">
        <v>173</v>
      </c>
      <c r="G169" s="1">
        <v>1</v>
      </c>
      <c r="H169" s="1"/>
    </row>
    <row r="170" spans="1:8" x14ac:dyDescent="0.25">
      <c r="A170" s="4">
        <v>169</v>
      </c>
      <c r="B170" s="1" t="s">
        <v>236</v>
      </c>
      <c r="C170" s="2" t="str">
        <f>"77497822027818"</f>
        <v>77497822027818</v>
      </c>
      <c r="D170" s="2" t="s">
        <v>394</v>
      </c>
      <c r="E170" s="1" t="s">
        <v>471</v>
      </c>
      <c r="F170" s="1" t="s">
        <v>174</v>
      </c>
      <c r="G170" s="1">
        <v>1</v>
      </c>
      <c r="H170" s="1"/>
    </row>
    <row r="171" spans="1:8" x14ac:dyDescent="0.25">
      <c r="A171" s="4">
        <v>170</v>
      </c>
      <c r="B171" s="1" t="s">
        <v>236</v>
      </c>
      <c r="C171" s="2" t="str">
        <f>"77497722027818"</f>
        <v>77497722027818</v>
      </c>
      <c r="D171" s="2" t="s">
        <v>395</v>
      </c>
      <c r="E171" s="1" t="s">
        <v>465</v>
      </c>
      <c r="F171" s="1" t="s">
        <v>175</v>
      </c>
      <c r="G171" s="1">
        <v>1</v>
      </c>
      <c r="H171" s="1"/>
    </row>
    <row r="172" spans="1:8" x14ac:dyDescent="0.25">
      <c r="A172" s="4">
        <v>171</v>
      </c>
      <c r="B172" s="1" t="s">
        <v>236</v>
      </c>
      <c r="C172" s="2" t="str">
        <f>"77497622027818"</f>
        <v>77497622027818</v>
      </c>
      <c r="D172" s="2" t="s">
        <v>396</v>
      </c>
      <c r="E172" s="1" t="s">
        <v>476</v>
      </c>
      <c r="F172" s="1" t="s">
        <v>176</v>
      </c>
      <c r="G172" s="1">
        <v>1</v>
      </c>
      <c r="H172" s="1"/>
    </row>
    <row r="173" spans="1:8" x14ac:dyDescent="0.25">
      <c r="A173" s="4">
        <v>172</v>
      </c>
      <c r="B173" s="1" t="s">
        <v>236</v>
      </c>
      <c r="C173" s="2" t="str">
        <f>"77497522027818"</f>
        <v>77497522027818</v>
      </c>
      <c r="D173" s="2" t="s">
        <v>397</v>
      </c>
      <c r="E173" s="1" t="s">
        <v>512</v>
      </c>
      <c r="F173" s="1" t="s">
        <v>177</v>
      </c>
      <c r="G173" s="1">
        <v>1</v>
      </c>
      <c r="H173" s="1"/>
    </row>
    <row r="174" spans="1:8" x14ac:dyDescent="0.25">
      <c r="A174" s="4">
        <v>173</v>
      </c>
      <c r="B174" s="1" t="s">
        <v>236</v>
      </c>
      <c r="C174" s="2" t="str">
        <f>"77497422027818"</f>
        <v>77497422027818</v>
      </c>
      <c r="D174" s="2" t="s">
        <v>398</v>
      </c>
      <c r="E174" s="1" t="s">
        <v>496</v>
      </c>
      <c r="F174" s="1" t="s">
        <v>178</v>
      </c>
      <c r="G174" s="1">
        <v>1</v>
      </c>
      <c r="H174" s="1"/>
    </row>
    <row r="175" spans="1:8" x14ac:dyDescent="0.25">
      <c r="A175" s="4">
        <v>174</v>
      </c>
      <c r="B175" s="1" t="s">
        <v>236</v>
      </c>
      <c r="C175" s="2" t="str">
        <f>"77497322027818"</f>
        <v>77497322027818</v>
      </c>
      <c r="D175" s="2" t="s">
        <v>399</v>
      </c>
      <c r="E175" s="1" t="s">
        <v>488</v>
      </c>
      <c r="F175" s="1" t="s">
        <v>179</v>
      </c>
      <c r="G175" s="1">
        <v>1</v>
      </c>
      <c r="H175" s="1"/>
    </row>
    <row r="176" spans="1:8" x14ac:dyDescent="0.25">
      <c r="A176" s="4">
        <v>175</v>
      </c>
      <c r="B176" s="1" t="s">
        <v>236</v>
      </c>
      <c r="C176" s="2" t="str">
        <f>"77497222027818"</f>
        <v>77497222027818</v>
      </c>
      <c r="D176" s="2" t="s">
        <v>400</v>
      </c>
      <c r="E176" s="1" t="s">
        <v>480</v>
      </c>
      <c r="F176" s="1" t="s">
        <v>180</v>
      </c>
      <c r="G176" s="1">
        <v>1</v>
      </c>
      <c r="H176" s="1"/>
    </row>
    <row r="177" spans="1:8" x14ac:dyDescent="0.25">
      <c r="A177" s="4">
        <v>176</v>
      </c>
      <c r="B177" s="1" t="s">
        <v>236</v>
      </c>
      <c r="C177" s="2" t="str">
        <f>"77497122027818"</f>
        <v>77497122027818</v>
      </c>
      <c r="D177" s="2" t="s">
        <v>401</v>
      </c>
      <c r="E177" s="1" t="s">
        <v>496</v>
      </c>
      <c r="F177" s="1" t="s">
        <v>181</v>
      </c>
      <c r="G177" s="1">
        <v>1</v>
      </c>
      <c r="H177" s="1"/>
    </row>
    <row r="178" spans="1:8" x14ac:dyDescent="0.25">
      <c r="A178" s="4">
        <v>177</v>
      </c>
      <c r="B178" s="1" t="s">
        <v>236</v>
      </c>
      <c r="C178" s="2" t="str">
        <f>"77497022027818"</f>
        <v>77497022027818</v>
      </c>
      <c r="D178" s="2" t="s">
        <v>402</v>
      </c>
      <c r="E178" s="1" t="s">
        <v>466</v>
      </c>
      <c r="F178" s="1" t="s">
        <v>182</v>
      </c>
      <c r="G178" s="1">
        <v>1</v>
      </c>
      <c r="H178" s="1"/>
    </row>
    <row r="179" spans="1:8" x14ac:dyDescent="0.25">
      <c r="A179" s="4">
        <v>178</v>
      </c>
      <c r="B179" s="1" t="s">
        <v>236</v>
      </c>
      <c r="C179" s="2" t="str">
        <f>"77496922027818"</f>
        <v>77496922027818</v>
      </c>
      <c r="D179" s="2" t="s">
        <v>403</v>
      </c>
      <c r="E179" s="1" t="s">
        <v>469</v>
      </c>
      <c r="F179" s="1" t="s">
        <v>183</v>
      </c>
      <c r="G179" s="1">
        <v>1</v>
      </c>
      <c r="H179" s="1"/>
    </row>
    <row r="180" spans="1:8" x14ac:dyDescent="0.25">
      <c r="A180" s="4">
        <v>179</v>
      </c>
      <c r="B180" s="1" t="s">
        <v>236</v>
      </c>
      <c r="C180" s="2" t="str">
        <f>"77496822027818"</f>
        <v>77496822027818</v>
      </c>
      <c r="D180" s="2" t="s">
        <v>404</v>
      </c>
      <c r="E180" s="1" t="s">
        <v>463</v>
      </c>
      <c r="F180" s="1" t="s">
        <v>184</v>
      </c>
      <c r="G180" s="1">
        <v>1</v>
      </c>
      <c r="H180" s="1"/>
    </row>
    <row r="181" spans="1:8" x14ac:dyDescent="0.25">
      <c r="A181" s="4">
        <v>180</v>
      </c>
      <c r="B181" s="1" t="s">
        <v>236</v>
      </c>
      <c r="C181" s="2" t="str">
        <f>"77496722027818"</f>
        <v>77496722027818</v>
      </c>
      <c r="D181" s="2" t="s">
        <v>405</v>
      </c>
      <c r="E181" s="1" t="s">
        <v>515</v>
      </c>
      <c r="F181" s="1" t="s">
        <v>185</v>
      </c>
      <c r="G181" s="1">
        <v>1</v>
      </c>
      <c r="H181" s="1"/>
    </row>
    <row r="182" spans="1:8" x14ac:dyDescent="0.25">
      <c r="A182" s="4">
        <v>181</v>
      </c>
      <c r="B182" s="1" t="s">
        <v>236</v>
      </c>
      <c r="C182" s="2" t="str">
        <f>"77496622027818"</f>
        <v>77496622027818</v>
      </c>
      <c r="D182" s="2" t="s">
        <v>452</v>
      </c>
      <c r="E182" s="1" t="s">
        <v>484</v>
      </c>
      <c r="F182" s="1" t="s">
        <v>186</v>
      </c>
      <c r="G182" s="1">
        <v>1</v>
      </c>
      <c r="H182" s="1"/>
    </row>
    <row r="183" spans="1:8" x14ac:dyDescent="0.25">
      <c r="A183" s="4">
        <v>182</v>
      </c>
      <c r="B183" s="1" t="s">
        <v>236</v>
      </c>
      <c r="C183" s="2" t="str">
        <f>"77496522027818"</f>
        <v>77496522027818</v>
      </c>
      <c r="D183" s="2" t="s">
        <v>406</v>
      </c>
      <c r="E183" s="1" t="s">
        <v>516</v>
      </c>
      <c r="F183" s="1" t="s">
        <v>187</v>
      </c>
      <c r="G183" s="1">
        <v>1</v>
      </c>
      <c r="H183" s="1"/>
    </row>
    <row r="184" spans="1:8" x14ac:dyDescent="0.25">
      <c r="A184" s="4">
        <v>183</v>
      </c>
      <c r="B184" s="1" t="s">
        <v>236</v>
      </c>
      <c r="C184" s="2" t="str">
        <f>"77496422027818"</f>
        <v>77496422027818</v>
      </c>
      <c r="D184" s="2" t="s">
        <v>407</v>
      </c>
      <c r="E184" s="1" t="s">
        <v>478</v>
      </c>
      <c r="F184" s="1" t="s">
        <v>188</v>
      </c>
      <c r="G184" s="1">
        <v>1</v>
      </c>
      <c r="H184" s="1"/>
    </row>
    <row r="185" spans="1:8" x14ac:dyDescent="0.25">
      <c r="A185" s="4">
        <v>184</v>
      </c>
      <c r="B185" s="1" t="s">
        <v>236</v>
      </c>
      <c r="C185" s="2" t="str">
        <f>"77496322027818"</f>
        <v>77496322027818</v>
      </c>
      <c r="D185" s="2" t="s">
        <v>408</v>
      </c>
      <c r="E185" s="1" t="s">
        <v>517</v>
      </c>
      <c r="F185" s="1" t="s">
        <v>189</v>
      </c>
      <c r="G185" s="1">
        <v>1</v>
      </c>
      <c r="H185" s="1"/>
    </row>
    <row r="186" spans="1:8" x14ac:dyDescent="0.25">
      <c r="A186" s="4">
        <v>185</v>
      </c>
      <c r="B186" s="1" t="s">
        <v>236</v>
      </c>
      <c r="C186" s="2" t="str">
        <f>"77496222027818"</f>
        <v>77496222027818</v>
      </c>
      <c r="D186" s="2" t="s">
        <v>409</v>
      </c>
      <c r="E186" s="1" t="s">
        <v>475</v>
      </c>
      <c r="F186" s="1" t="s">
        <v>190</v>
      </c>
      <c r="G186" s="1">
        <v>1</v>
      </c>
      <c r="H186" s="1"/>
    </row>
    <row r="187" spans="1:8" x14ac:dyDescent="0.25">
      <c r="A187" s="4">
        <v>186</v>
      </c>
      <c r="B187" s="1" t="s">
        <v>236</v>
      </c>
      <c r="C187" s="2" t="str">
        <f>"77496122027818"</f>
        <v>77496122027818</v>
      </c>
      <c r="D187" s="2" t="s">
        <v>410</v>
      </c>
      <c r="E187" s="1" t="s">
        <v>476</v>
      </c>
      <c r="F187" s="1" t="s">
        <v>191</v>
      </c>
      <c r="G187" s="1">
        <v>1</v>
      </c>
      <c r="H187" s="1"/>
    </row>
    <row r="188" spans="1:8" x14ac:dyDescent="0.25">
      <c r="A188" s="4">
        <v>187</v>
      </c>
      <c r="B188" s="1" t="s">
        <v>236</v>
      </c>
      <c r="C188" s="2" t="str">
        <f>"200012195500"</f>
        <v>200012195500</v>
      </c>
      <c r="D188" s="2" t="s">
        <v>411</v>
      </c>
      <c r="E188" s="1" t="s">
        <v>503</v>
      </c>
      <c r="F188" s="1" t="s">
        <v>192</v>
      </c>
      <c r="G188" s="1">
        <v>1</v>
      </c>
      <c r="H188" s="1"/>
    </row>
    <row r="189" spans="1:8" x14ac:dyDescent="0.25">
      <c r="A189" s="4">
        <v>188</v>
      </c>
      <c r="B189" s="1" t="s">
        <v>236</v>
      </c>
      <c r="C189" s="2" t="str">
        <f>"77495922027818"</f>
        <v>77495922027818</v>
      </c>
      <c r="D189" s="2" t="s">
        <v>412</v>
      </c>
      <c r="E189" s="1" t="s">
        <v>489</v>
      </c>
      <c r="F189" s="1" t="s">
        <v>193</v>
      </c>
      <c r="G189" s="1">
        <v>1</v>
      </c>
      <c r="H189" s="1"/>
    </row>
    <row r="190" spans="1:8" x14ac:dyDescent="0.25">
      <c r="A190" s="4">
        <v>189</v>
      </c>
      <c r="B190" s="1" t="s">
        <v>236</v>
      </c>
      <c r="C190" s="2" t="str">
        <f>"77495822027818"</f>
        <v>77495822027818</v>
      </c>
      <c r="D190" s="2" t="s">
        <v>413</v>
      </c>
      <c r="E190" s="1" t="s">
        <v>478</v>
      </c>
      <c r="F190" s="1" t="s">
        <v>194</v>
      </c>
      <c r="G190" s="1">
        <v>1</v>
      </c>
      <c r="H190" s="1"/>
    </row>
    <row r="191" spans="1:8" x14ac:dyDescent="0.25">
      <c r="A191" s="4">
        <v>190</v>
      </c>
      <c r="B191" s="1" t="s">
        <v>236</v>
      </c>
      <c r="C191" s="2" t="str">
        <f>"77495722027818"</f>
        <v>77495722027818</v>
      </c>
      <c r="D191" s="2" t="s">
        <v>414</v>
      </c>
      <c r="E191" s="1" t="s">
        <v>480</v>
      </c>
      <c r="F191" s="1" t="s">
        <v>195</v>
      </c>
      <c r="G191" s="1">
        <v>1</v>
      </c>
      <c r="H191" s="1"/>
    </row>
    <row r="192" spans="1:8" x14ac:dyDescent="0.25">
      <c r="A192" s="4">
        <v>191</v>
      </c>
      <c r="B192" s="1" t="s">
        <v>236</v>
      </c>
      <c r="C192" s="2" t="str">
        <f>"77495622027818"</f>
        <v>77495622027818</v>
      </c>
      <c r="D192" s="2" t="s">
        <v>415</v>
      </c>
      <c r="E192" s="1" t="s">
        <v>461</v>
      </c>
      <c r="F192" s="1" t="s">
        <v>196</v>
      </c>
      <c r="G192" s="1">
        <v>1</v>
      </c>
      <c r="H192" s="1"/>
    </row>
    <row r="193" spans="1:8" x14ac:dyDescent="0.25">
      <c r="A193" s="4">
        <v>192</v>
      </c>
      <c r="B193" s="1" t="s">
        <v>236</v>
      </c>
      <c r="C193" s="2" t="str">
        <f>"77495522027818"</f>
        <v>77495522027818</v>
      </c>
      <c r="D193" s="2" t="s">
        <v>416</v>
      </c>
      <c r="E193" s="1" t="s">
        <v>461</v>
      </c>
      <c r="F193" s="1" t="s">
        <v>197</v>
      </c>
      <c r="G193" s="1">
        <v>1</v>
      </c>
      <c r="H193" s="1"/>
    </row>
    <row r="194" spans="1:8" x14ac:dyDescent="0.25">
      <c r="A194" s="4">
        <v>193</v>
      </c>
      <c r="B194" s="1" t="s">
        <v>236</v>
      </c>
      <c r="C194" s="2" t="str">
        <f>"77495422027818"</f>
        <v>77495422027818</v>
      </c>
      <c r="D194" s="2" t="s">
        <v>417</v>
      </c>
      <c r="E194" s="1" t="s">
        <v>458</v>
      </c>
      <c r="F194" s="1" t="s">
        <v>198</v>
      </c>
      <c r="G194" s="1">
        <v>1</v>
      </c>
      <c r="H194" s="1"/>
    </row>
    <row r="195" spans="1:8" x14ac:dyDescent="0.25">
      <c r="A195" s="4">
        <v>194</v>
      </c>
      <c r="B195" s="1" t="s">
        <v>236</v>
      </c>
      <c r="C195" s="2" t="str">
        <f>"77495322027818"</f>
        <v>77495322027818</v>
      </c>
      <c r="D195" s="2" t="s">
        <v>418</v>
      </c>
      <c r="E195" s="1" t="s">
        <v>487</v>
      </c>
      <c r="F195" s="1" t="s">
        <v>199</v>
      </c>
      <c r="G195" s="1">
        <v>1</v>
      </c>
      <c r="H195" s="1"/>
    </row>
    <row r="196" spans="1:8" x14ac:dyDescent="0.25">
      <c r="A196" s="4">
        <v>195</v>
      </c>
      <c r="B196" s="1" t="s">
        <v>236</v>
      </c>
      <c r="C196" s="2" t="str">
        <f>"77495222027818"</f>
        <v>77495222027818</v>
      </c>
      <c r="D196" s="2" t="s">
        <v>419</v>
      </c>
      <c r="E196" s="1" t="s">
        <v>518</v>
      </c>
      <c r="F196" s="1" t="s">
        <v>200</v>
      </c>
      <c r="G196" s="1">
        <v>1</v>
      </c>
      <c r="H196" s="1"/>
    </row>
    <row r="197" spans="1:8" x14ac:dyDescent="0.25">
      <c r="A197" s="4">
        <v>196</v>
      </c>
      <c r="B197" s="1" t="s">
        <v>236</v>
      </c>
      <c r="C197" s="2" t="str">
        <f>"77495122027818"</f>
        <v>77495122027818</v>
      </c>
      <c r="D197" s="2" t="s">
        <v>420</v>
      </c>
      <c r="E197" s="1" t="s">
        <v>519</v>
      </c>
      <c r="F197" s="1" t="s">
        <v>201</v>
      </c>
      <c r="G197" s="1">
        <v>1</v>
      </c>
      <c r="H197" s="1"/>
    </row>
    <row r="198" spans="1:8" x14ac:dyDescent="0.25">
      <c r="A198" s="4">
        <v>197</v>
      </c>
      <c r="B198" s="1" t="s">
        <v>236</v>
      </c>
      <c r="C198" s="2" t="str">
        <f>"77495022027818"</f>
        <v>77495022027818</v>
      </c>
      <c r="D198" s="2" t="s">
        <v>421</v>
      </c>
      <c r="E198" s="1" t="s">
        <v>475</v>
      </c>
      <c r="F198" s="1" t="s">
        <v>202</v>
      </c>
      <c r="G198" s="1">
        <v>1</v>
      </c>
      <c r="H198" s="1"/>
    </row>
    <row r="199" spans="1:8" x14ac:dyDescent="0.25">
      <c r="A199" s="4">
        <v>198</v>
      </c>
      <c r="B199" s="1" t="s">
        <v>236</v>
      </c>
      <c r="C199" s="2" t="str">
        <f>"77494922027818"</f>
        <v>77494922027818</v>
      </c>
      <c r="D199" s="2" t="s">
        <v>422</v>
      </c>
      <c r="E199" s="1" t="s">
        <v>461</v>
      </c>
      <c r="F199" s="1" t="s">
        <v>203</v>
      </c>
      <c r="G199" s="1">
        <v>1</v>
      </c>
      <c r="H199" s="1"/>
    </row>
    <row r="200" spans="1:8" x14ac:dyDescent="0.25">
      <c r="A200" s="4">
        <v>199</v>
      </c>
      <c r="B200" s="1" t="s">
        <v>236</v>
      </c>
      <c r="C200" s="2" t="str">
        <f>"77494822027818"</f>
        <v>77494822027818</v>
      </c>
      <c r="D200" s="2" t="s">
        <v>423</v>
      </c>
      <c r="E200" s="1" t="s">
        <v>520</v>
      </c>
      <c r="F200" s="1" t="s">
        <v>204</v>
      </c>
      <c r="G200" s="1">
        <v>1</v>
      </c>
      <c r="H200" s="1"/>
    </row>
    <row r="201" spans="1:8" x14ac:dyDescent="0.25">
      <c r="A201" s="4">
        <v>200</v>
      </c>
      <c r="B201" s="1" t="s">
        <v>236</v>
      </c>
      <c r="C201" s="2" t="str">
        <f>"77494722027818"</f>
        <v>77494722027818</v>
      </c>
      <c r="D201" s="2" t="s">
        <v>424</v>
      </c>
      <c r="E201" s="1" t="s">
        <v>488</v>
      </c>
      <c r="F201" s="1" t="s">
        <v>205</v>
      </c>
      <c r="G201" s="1">
        <v>1</v>
      </c>
      <c r="H201" s="1"/>
    </row>
    <row r="202" spans="1:8" x14ac:dyDescent="0.25">
      <c r="A202" s="4">
        <v>201</v>
      </c>
      <c r="B202" s="1" t="s">
        <v>236</v>
      </c>
      <c r="C202" s="2" t="str">
        <f>"77494622027818"</f>
        <v>77494622027818</v>
      </c>
      <c r="D202" s="2" t="s">
        <v>425</v>
      </c>
      <c r="E202" s="1" t="s">
        <v>461</v>
      </c>
      <c r="F202" s="1" t="s">
        <v>206</v>
      </c>
      <c r="G202" s="1">
        <v>1</v>
      </c>
      <c r="H202" s="1"/>
    </row>
    <row r="203" spans="1:8" x14ac:dyDescent="0.25">
      <c r="A203" s="4">
        <v>202</v>
      </c>
      <c r="B203" s="1" t="s">
        <v>236</v>
      </c>
      <c r="C203" s="2" t="str">
        <f>"77494522027818"</f>
        <v>77494522027818</v>
      </c>
      <c r="D203" s="2" t="s">
        <v>426</v>
      </c>
      <c r="E203" s="1" t="s">
        <v>461</v>
      </c>
      <c r="F203" s="1" t="s">
        <v>207</v>
      </c>
      <c r="G203" s="1">
        <v>1</v>
      </c>
      <c r="H203" s="1"/>
    </row>
    <row r="204" spans="1:8" x14ac:dyDescent="0.25">
      <c r="A204" s="4">
        <v>203</v>
      </c>
      <c r="B204" s="1" t="s">
        <v>236</v>
      </c>
      <c r="C204" s="2" t="str">
        <f>"77494422027818"</f>
        <v>77494422027818</v>
      </c>
      <c r="D204" s="2" t="s">
        <v>427</v>
      </c>
      <c r="E204" s="1" t="s">
        <v>475</v>
      </c>
      <c r="F204" s="1" t="s">
        <v>208</v>
      </c>
      <c r="G204" s="1">
        <v>1</v>
      </c>
      <c r="H204" s="1"/>
    </row>
    <row r="205" spans="1:8" x14ac:dyDescent="0.25">
      <c r="A205" s="4">
        <v>204</v>
      </c>
      <c r="B205" s="1" t="s">
        <v>236</v>
      </c>
      <c r="C205" s="2" t="str">
        <f>"77494322027818"</f>
        <v>77494322027818</v>
      </c>
      <c r="D205" s="2" t="s">
        <v>428</v>
      </c>
      <c r="E205" s="1" t="s">
        <v>471</v>
      </c>
      <c r="F205" s="1" t="s">
        <v>209</v>
      </c>
      <c r="G205" s="1">
        <v>1</v>
      </c>
      <c r="H205" s="1"/>
    </row>
    <row r="206" spans="1:8" x14ac:dyDescent="0.25">
      <c r="A206" s="4">
        <v>205</v>
      </c>
      <c r="B206" s="1" t="s">
        <v>236</v>
      </c>
      <c r="C206" s="2" t="str">
        <f>"77494222027818"</f>
        <v>77494222027818</v>
      </c>
      <c r="D206" s="2" t="s">
        <v>429</v>
      </c>
      <c r="E206" s="1" t="s">
        <v>499</v>
      </c>
      <c r="F206" s="1" t="s">
        <v>210</v>
      </c>
      <c r="G206" s="1">
        <v>1</v>
      </c>
      <c r="H206" s="1"/>
    </row>
    <row r="207" spans="1:8" x14ac:dyDescent="0.25">
      <c r="A207" s="4">
        <v>206</v>
      </c>
      <c r="B207" s="1" t="s">
        <v>236</v>
      </c>
      <c r="C207" s="2" t="str">
        <f>"77494122027818"</f>
        <v>77494122027818</v>
      </c>
      <c r="D207" s="2" t="s">
        <v>430</v>
      </c>
      <c r="E207" s="1" t="s">
        <v>488</v>
      </c>
      <c r="F207" s="1" t="s">
        <v>211</v>
      </c>
      <c r="G207" s="1">
        <v>1</v>
      </c>
      <c r="H207" s="1"/>
    </row>
    <row r="208" spans="1:8" x14ac:dyDescent="0.25">
      <c r="A208" s="4">
        <v>207</v>
      </c>
      <c r="B208" s="1" t="s">
        <v>236</v>
      </c>
      <c r="C208" s="2" t="str">
        <f>"77494022027818"</f>
        <v>77494022027818</v>
      </c>
      <c r="D208" s="1" t="s">
        <v>212</v>
      </c>
      <c r="E208" s="1" t="s">
        <v>521</v>
      </c>
      <c r="F208" s="1" t="s">
        <v>213</v>
      </c>
      <c r="G208" s="1">
        <v>1</v>
      </c>
      <c r="H208" s="1"/>
    </row>
    <row r="209" spans="1:8" x14ac:dyDescent="0.25">
      <c r="A209" s="4">
        <v>208</v>
      </c>
      <c r="B209" s="1" t="s">
        <v>236</v>
      </c>
      <c r="C209" s="2" t="str">
        <f>"200012194440"</f>
        <v>200012194440</v>
      </c>
      <c r="D209" s="2" t="s">
        <v>431</v>
      </c>
      <c r="E209" s="1" t="s">
        <v>503</v>
      </c>
      <c r="F209" s="1" t="s">
        <v>214</v>
      </c>
      <c r="G209" s="1">
        <v>1</v>
      </c>
      <c r="H209" s="1"/>
    </row>
    <row r="210" spans="1:8" x14ac:dyDescent="0.25">
      <c r="A210" s="4">
        <v>209</v>
      </c>
      <c r="B210" s="1" t="s">
        <v>236</v>
      </c>
      <c r="C210" s="2" t="str">
        <f>"77493822027818"</f>
        <v>77493822027818</v>
      </c>
      <c r="D210" s="2" t="s">
        <v>432</v>
      </c>
      <c r="E210" s="1" t="s">
        <v>461</v>
      </c>
      <c r="F210" s="1" t="s">
        <v>215</v>
      </c>
      <c r="G210" s="1">
        <v>1</v>
      </c>
      <c r="H210" s="1"/>
    </row>
    <row r="211" spans="1:8" x14ac:dyDescent="0.25">
      <c r="A211" s="4">
        <v>210</v>
      </c>
      <c r="B211" s="1" t="s">
        <v>236</v>
      </c>
      <c r="C211" s="2" t="str">
        <f>"77493722027818"</f>
        <v>77493722027818</v>
      </c>
      <c r="D211" s="1" t="s">
        <v>216</v>
      </c>
      <c r="E211" s="1" t="s">
        <v>522</v>
      </c>
      <c r="F211" s="1" t="s">
        <v>217</v>
      </c>
      <c r="G211" s="1">
        <v>1</v>
      </c>
      <c r="H211" s="1"/>
    </row>
    <row r="212" spans="1:8" x14ac:dyDescent="0.25">
      <c r="A212" s="4">
        <v>211</v>
      </c>
      <c r="B212" s="1" t="s">
        <v>236</v>
      </c>
      <c r="C212" s="2" t="str">
        <f>"77493622027818"</f>
        <v>77493622027818</v>
      </c>
      <c r="D212" s="2" t="s">
        <v>433</v>
      </c>
      <c r="E212" s="1" t="s">
        <v>489</v>
      </c>
      <c r="F212" s="1" t="s">
        <v>218</v>
      </c>
      <c r="G212" s="1">
        <v>1</v>
      </c>
      <c r="H212" s="1"/>
    </row>
    <row r="213" spans="1:8" x14ac:dyDescent="0.25">
      <c r="A213" s="4">
        <v>212</v>
      </c>
      <c r="B213" s="1" t="s">
        <v>236</v>
      </c>
      <c r="C213" s="2" t="str">
        <f>"77493522027818"</f>
        <v>77493522027818</v>
      </c>
      <c r="D213" s="2" t="s">
        <v>434</v>
      </c>
      <c r="E213" s="1" t="s">
        <v>469</v>
      </c>
      <c r="F213" s="1" t="s">
        <v>219</v>
      </c>
      <c r="G213" s="1">
        <v>1</v>
      </c>
      <c r="H213" s="1"/>
    </row>
    <row r="214" spans="1:8" x14ac:dyDescent="0.25">
      <c r="A214" s="4">
        <v>213</v>
      </c>
      <c r="B214" s="1" t="s">
        <v>236</v>
      </c>
      <c r="C214" s="2" t="str">
        <f>"77493422027818"</f>
        <v>77493422027818</v>
      </c>
      <c r="D214" s="2" t="s">
        <v>435</v>
      </c>
      <c r="E214" s="1" t="s">
        <v>473</v>
      </c>
      <c r="F214" s="1" t="s">
        <v>220</v>
      </c>
      <c r="G214" s="1">
        <v>1</v>
      </c>
      <c r="H214" s="1"/>
    </row>
    <row r="215" spans="1:8" x14ac:dyDescent="0.25">
      <c r="A215" s="4">
        <v>214</v>
      </c>
      <c r="B215" s="1" t="s">
        <v>236</v>
      </c>
      <c r="C215" s="2" t="str">
        <f>"77493322027818"</f>
        <v>77493322027818</v>
      </c>
      <c r="D215" s="2" t="s">
        <v>436</v>
      </c>
      <c r="E215" s="1" t="s">
        <v>474</v>
      </c>
      <c r="F215" s="1" t="s">
        <v>221</v>
      </c>
      <c r="G215" s="1">
        <v>1</v>
      </c>
      <c r="H215" s="1"/>
    </row>
    <row r="216" spans="1:8" x14ac:dyDescent="0.25">
      <c r="A216" s="4">
        <v>215</v>
      </c>
      <c r="B216" s="1" t="s">
        <v>236</v>
      </c>
      <c r="C216" s="2" t="str">
        <f>"77493222027818"</f>
        <v>77493222027818</v>
      </c>
      <c r="D216" s="2" t="s">
        <v>437</v>
      </c>
      <c r="E216" s="1" t="s">
        <v>503</v>
      </c>
      <c r="F216" s="1" t="s">
        <v>222</v>
      </c>
      <c r="G216" s="1">
        <v>1</v>
      </c>
      <c r="H216" s="1"/>
    </row>
    <row r="217" spans="1:8" x14ac:dyDescent="0.25">
      <c r="A217" s="4">
        <v>216</v>
      </c>
      <c r="B217" s="1" t="s">
        <v>236</v>
      </c>
      <c r="C217" s="2" t="str">
        <f>"77493122027818"</f>
        <v>77493122027818</v>
      </c>
      <c r="D217" s="1" t="s">
        <v>223</v>
      </c>
      <c r="E217" s="1" t="s">
        <v>474</v>
      </c>
      <c r="F217" s="1" t="s">
        <v>224</v>
      </c>
      <c r="G217" s="1">
        <v>1</v>
      </c>
      <c r="H217" s="1"/>
    </row>
    <row r="218" spans="1:8" x14ac:dyDescent="0.25">
      <c r="A218" s="4">
        <v>217</v>
      </c>
      <c r="B218" s="1" t="s">
        <v>236</v>
      </c>
      <c r="C218" s="2" t="str">
        <f>"77493022027818"</f>
        <v>77493022027818</v>
      </c>
      <c r="D218" s="2" t="s">
        <v>438</v>
      </c>
      <c r="E218" s="1" t="s">
        <v>523</v>
      </c>
      <c r="F218" s="1" t="s">
        <v>225</v>
      </c>
      <c r="G218" s="1">
        <v>1</v>
      </c>
      <c r="H218" s="1"/>
    </row>
    <row r="219" spans="1:8" x14ac:dyDescent="0.25">
      <c r="A219" s="4">
        <v>218</v>
      </c>
      <c r="B219" s="1" t="s">
        <v>236</v>
      </c>
      <c r="C219" s="2" t="str">
        <f>"77492922027818"</f>
        <v>77492922027818</v>
      </c>
      <c r="D219" s="2" t="s">
        <v>439</v>
      </c>
      <c r="E219" s="1" t="s">
        <v>524</v>
      </c>
      <c r="F219" s="1" t="s">
        <v>226</v>
      </c>
      <c r="G219" s="1">
        <v>1</v>
      </c>
      <c r="H219" s="1"/>
    </row>
    <row r="220" spans="1:8" x14ac:dyDescent="0.25">
      <c r="A220" s="4">
        <v>219</v>
      </c>
      <c r="B220" s="1" t="s">
        <v>236</v>
      </c>
      <c r="C220" s="2" t="str">
        <f>"77492822027818"</f>
        <v>77492822027818</v>
      </c>
      <c r="D220" s="2" t="s">
        <v>440</v>
      </c>
      <c r="E220" s="1" t="s">
        <v>471</v>
      </c>
      <c r="F220" s="1" t="s">
        <v>227</v>
      </c>
      <c r="G220" s="1">
        <v>1</v>
      </c>
      <c r="H220" s="1"/>
    </row>
    <row r="221" spans="1:8" x14ac:dyDescent="0.25">
      <c r="A221" s="4">
        <v>220</v>
      </c>
      <c r="B221" s="1" t="s">
        <v>236</v>
      </c>
      <c r="C221" s="2" t="str">
        <f>"77492722027818"</f>
        <v>77492722027818</v>
      </c>
      <c r="D221" s="2" t="s">
        <v>441</v>
      </c>
      <c r="E221" s="1" t="s">
        <v>473</v>
      </c>
      <c r="F221" s="1" t="s">
        <v>228</v>
      </c>
      <c r="G221" s="1">
        <v>1</v>
      </c>
      <c r="H221" s="1"/>
    </row>
    <row r="222" spans="1:8" x14ac:dyDescent="0.25">
      <c r="A222" s="4">
        <v>221</v>
      </c>
      <c r="B222" s="1" t="s">
        <v>236</v>
      </c>
      <c r="C222" s="2" t="str">
        <f>"77492622027818"</f>
        <v>77492622027818</v>
      </c>
      <c r="D222" s="2" t="s">
        <v>442</v>
      </c>
      <c r="E222" s="1" t="s">
        <v>478</v>
      </c>
      <c r="F222" s="1" t="s">
        <v>229</v>
      </c>
      <c r="G222" s="1">
        <v>1</v>
      </c>
      <c r="H222" s="1"/>
    </row>
    <row r="223" spans="1:8" x14ac:dyDescent="0.25">
      <c r="A223" s="4">
        <v>222</v>
      </c>
      <c r="B223" s="1" t="s">
        <v>236</v>
      </c>
      <c r="C223" s="2" t="str">
        <f>"77492522027818"</f>
        <v>77492522027818</v>
      </c>
      <c r="D223" s="2" t="s">
        <v>443</v>
      </c>
      <c r="E223" s="1" t="s">
        <v>469</v>
      </c>
      <c r="F223" s="1" t="s">
        <v>230</v>
      </c>
      <c r="G223" s="1">
        <v>1</v>
      </c>
      <c r="H223" s="1"/>
    </row>
    <row r="224" spans="1:8" x14ac:dyDescent="0.25">
      <c r="A224" s="4">
        <v>223</v>
      </c>
      <c r="B224" s="1" t="s">
        <v>236</v>
      </c>
      <c r="C224" s="2" t="str">
        <f>"77492422027818"</f>
        <v>77492422027818</v>
      </c>
      <c r="D224" s="2" t="s">
        <v>444</v>
      </c>
      <c r="E224" s="1" t="s">
        <v>473</v>
      </c>
      <c r="F224" s="1" t="s">
        <v>231</v>
      </c>
      <c r="G224" s="1">
        <v>1</v>
      </c>
      <c r="H224" s="1"/>
    </row>
    <row r="225" spans="1:8" x14ac:dyDescent="0.25">
      <c r="A225" s="4">
        <v>224</v>
      </c>
      <c r="B225" s="1" t="s">
        <v>236</v>
      </c>
      <c r="C225" s="2" t="str">
        <f>"77492322027818"</f>
        <v>77492322027818</v>
      </c>
      <c r="D225" s="2" t="s">
        <v>445</v>
      </c>
      <c r="E225" s="1" t="s">
        <v>525</v>
      </c>
      <c r="F225" s="1" t="s">
        <v>232</v>
      </c>
      <c r="G225" s="1">
        <v>1</v>
      </c>
      <c r="H225" s="1"/>
    </row>
    <row r="226" spans="1:8" x14ac:dyDescent="0.25">
      <c r="A226" s="4">
        <v>225</v>
      </c>
      <c r="B226" s="1" t="s">
        <v>236</v>
      </c>
      <c r="C226" s="2" t="str">
        <f>"77492222027818"</f>
        <v>77492222027818</v>
      </c>
      <c r="D226" s="2" t="s">
        <v>446</v>
      </c>
      <c r="E226" s="1" t="s">
        <v>478</v>
      </c>
      <c r="F226" s="1" t="s">
        <v>233</v>
      </c>
      <c r="G226" s="1">
        <v>1</v>
      </c>
      <c r="H226" s="1"/>
    </row>
    <row r="227" spans="1:8" x14ac:dyDescent="0.25">
      <c r="A227" s="4">
        <v>226</v>
      </c>
      <c r="B227" s="1" t="s">
        <v>236</v>
      </c>
      <c r="C227" s="2" t="str">
        <f>"77492122027818"</f>
        <v>77492122027818</v>
      </c>
      <c r="D227" s="2" t="s">
        <v>447</v>
      </c>
      <c r="E227" s="1" t="s">
        <v>461</v>
      </c>
      <c r="F227" s="1" t="s">
        <v>234</v>
      </c>
      <c r="G227" s="1">
        <v>1</v>
      </c>
      <c r="H227" s="1"/>
    </row>
    <row r="228" spans="1:8" x14ac:dyDescent="0.25">
      <c r="A228" s="4">
        <v>227</v>
      </c>
      <c r="B228" s="1" t="s">
        <v>236</v>
      </c>
      <c r="C228" s="2" t="str">
        <f>"77492022027818"</f>
        <v>77492022027818</v>
      </c>
      <c r="D228" s="2" t="s">
        <v>448</v>
      </c>
      <c r="E228" s="1" t="s">
        <v>467</v>
      </c>
      <c r="F228" s="1" t="s">
        <v>235</v>
      </c>
      <c r="G228" s="1">
        <v>1</v>
      </c>
      <c r="H228" s="1"/>
    </row>
  </sheetData>
  <mergeCells count="1">
    <mergeCell ref="H9:H10"/>
  </mergeCells>
  <phoneticPr fontId="18" type="noConversion"/>
  <pageMargins left="0" right="0" top="0.19685039370078741" bottom="0" header="0.51181102362204722" footer="0.51181102362204722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C000240754_20170515_POST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wenminyu[游文閔]</cp:lastModifiedBy>
  <cp:lastPrinted>2017-05-15T03:42:43Z</cp:lastPrinted>
  <dcterms:created xsi:type="dcterms:W3CDTF">2017-05-15T03:44:11Z</dcterms:created>
  <dcterms:modified xsi:type="dcterms:W3CDTF">2017-05-15T03:59:27Z</dcterms:modified>
</cp:coreProperties>
</file>